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57" activeTab="0"/>
  </bookViews>
  <sheets>
    <sheet name="текст" sheetId="1" r:id="rId1"/>
    <sheet name="прил 1 источники" sheetId="2" r:id="rId2"/>
    <sheet name="прил 2 ГАДы" sheetId="3" r:id="rId3"/>
    <sheet name="прил 3 ГАИФД" sheetId="4" r:id="rId4"/>
    <sheet name="прил 4 доходы" sheetId="5" r:id="rId5"/>
    <sheet name="прил 5 РП" sheetId="6" r:id="rId6"/>
    <sheet name="прил 6 ведом" sheetId="7" r:id="rId7"/>
    <sheet name="прил 7" sheetId="8" r:id="rId8"/>
    <sheet name="прил 8" sheetId="9" r:id="rId9"/>
  </sheets>
  <definedNames/>
  <calcPr fullCalcOnLoad="1" refMode="R1C1"/>
</workbook>
</file>

<file path=xl/sharedStrings.xml><?xml version="1.0" encoding="utf-8"?>
<sst xmlns="http://schemas.openxmlformats.org/spreadsheetml/2006/main" count="1130" uniqueCount="508">
  <si>
    <t>Дотации бюджетам сельских поселений на выравнивание бюджетной обеспеченности из районного фонда финансовой поддержки</t>
  </si>
  <si>
    <t>2 02 35118 10 0000 151</t>
  </si>
  <si>
    <t>2 02 30024 10 4901 151</t>
  </si>
  <si>
    <t>2 02 30024 10 4902 151</t>
  </si>
  <si>
    <t>2 02 49999 10 0002 151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</si>
  <si>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</si>
  <si>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2 02 49999 10 0010 151</t>
  </si>
  <si>
    <t>Прочие межбюджетные трансферты, передаваемые бюджетам сельских поселений на частичное финансирование (возмещение расходов)  на персональные выплаты, установливаемые  в целях повышения оплаты труда молодым специалистам</t>
  </si>
  <si>
    <t>2 02 49999 10 0018 151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</si>
  <si>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</si>
  <si>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>Статья 1. Основные характеристики бюджета поселения на 2018 год и плановый период 2019-2020 годов.</t>
  </si>
  <si>
    <t xml:space="preserve">     1. Утвердить основные характеристики бюджета поселения на 2018 год и плановый период на 2019 -2020 год.</t>
  </si>
  <si>
    <t xml:space="preserve">                       3) дефицит бюджета поселения  на 2018 год  в сумме 0 рублей,   на 2019 -2020 года  в сумме 0 рублей;</t>
  </si>
  <si>
    <t xml:space="preserve">                       4) источники внутреннего финансирования дефицита бюджета поселений на 2018 год в сумме 0 рублей, на 2019-2020 года  в сумме 0 рублей, согласно приложению 1 к настоящему Решению.</t>
  </si>
  <si>
    <t>Статья 3. Доходы бюджета поселения на 2018 год и плановый период 2019-2020 годов</t>
  </si>
  <si>
    <t xml:space="preserve">         Утвердить доходы  бюджета поселений на 2018 год и плановый период 2019-2020 годов согласно приложению 4 к настоящему Решению.</t>
  </si>
  <si>
    <t>Статья 4. Распределение на 2018 год и плановый период 2019-2020 годов расходов  бюджета поселения по бюджетной классификации Российской Федерации</t>
  </si>
  <si>
    <t xml:space="preserve">            1. Утвердить в пределах общего объема расходов, установленного статьей 1 настоящего Решения, распределение бюджетных ассигнований по разделам и  подразделам бюджетной классификации расходов Российской Федерации  на 2018 год и плановый период 2019-2020 годов согласно приложению 5 к настоящему Решению:</t>
  </si>
  <si>
    <t xml:space="preserve"> 2) Утвердить ведомственную структуру расходов бюджета поселений на 2018 год и плановый период 2019-2020 годов согласно приложению 6 к настоящему Решению.</t>
  </si>
  <si>
    <t xml:space="preserve"> 3) Утвердить 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 бюджета на 2018 год и плановый период 2019-2020 годов согласно приложению 7 к настоящему Решению;</t>
  </si>
  <si>
    <t xml:space="preserve">       Статья 9.  Особенности использования средств, получаемых сельскими бюджетными учреждениями в 2018 году</t>
  </si>
  <si>
    <t>Статья 10. Особенности исполнения бюджета поселения в 2018 году</t>
  </si>
  <si>
    <t xml:space="preserve"> 1) Установить, что не использованные по состоянию на 1 января 2018 года остатки межбюджетных трансфертов, предоставленных бюджету поселения за счет средств федерального бюджета в форме субвенций, субсидий, иных межбюджетных трансфертов, имеющих целевое назначение, подлежат возврату в районный бюджет в течение первых 5 рабочих дней 2018 года.</t>
  </si>
  <si>
    <t xml:space="preserve">  2) Остатки средств бюджета поселения на 1 января 2018 года в полном объеме, за исключением неиспользованных остатков межбюджетных трансфертов, полученных из районного бюджета в форме субсидий, субвенций и иных межбюджетных трансфертов, имеющих целевое назначение, могут направляться на покрытие временных кассовых разрывов, возникающих в ходе исполнения бюджета поселения в 2018 году.</t>
  </si>
  <si>
    <t xml:space="preserve"> на 1 января 2018 года по долговым обязательствам в сумме  0 рублей, в том числе по муниципальным гарантиям в сумме 0 рублей;</t>
  </si>
  <si>
    <t xml:space="preserve"> на 1 января 2019 года по долговым обязательствам в сумме 0 рублей, в том числе по муниципальным гарантиям в сумме 0 рублей;</t>
  </si>
  <si>
    <t xml:space="preserve"> на 1 января 2020 года по долговым обязательствам в сумме 0 рублей, в том числе по муниципальным гарантиям в сумме 0 рублей.</t>
  </si>
  <si>
    <t>бюджета поселения на 2018 и плановом периоде 2019-2020 годов.</t>
  </si>
  <si>
    <t>Сумма на 2018год</t>
  </si>
  <si>
    <t>Сумма на 2020 год</t>
  </si>
  <si>
    <t xml:space="preserve"> на 2018 и плановом периоде 2019-2020 годов.</t>
  </si>
  <si>
    <t>Доходы бюджета поселения на 2018 год и плановый период 2019-2020 годов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</si>
  <si>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</si>
  <si>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</si>
  <si>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</si>
  <si>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</si>
  <si>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</si>
  <si>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</si>
  <si>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</si>
  <si>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 xml:space="preserve">                       2) общий объем расходов бюджета поселения на 2018 год в сумме 2 298 270,00 рублей; на 2019 год в сумме 2 298 795,00 рублей, в том числе условно утвержденные расходы в сумме 57470,00 рублей; на 2020 год в сумме 2 816 280,00 рублей, в том числе условно утвержденные расходы в сумме 115030 рублей;                                                                                                                                                                                                                                                          </t>
  </si>
  <si>
    <t>810 01 05 02 01 00 0000 610</t>
  </si>
  <si>
    <t>810 01 05 02 01 10 0000 610</t>
  </si>
  <si>
    <t>сход граждан Захаровского сельсовета</t>
  </si>
  <si>
    <t xml:space="preserve">                                                      Российская Федерация</t>
  </si>
  <si>
    <t xml:space="preserve">           Красноярский край Казачинский район</t>
  </si>
  <si>
    <t>«О бюджете Захаровского сельсовета на 2018 год и плановый период 2019-2020 годов»</t>
  </si>
  <si>
    <t xml:space="preserve"> 4)Утвердить распределение бюджетных ассигнований по разделам, подразделам, целевым статьям (муниципальным программам Захаровского сельсовета и непрограммным направлениям деятельности), группам и подгруппам видов расходов классификации расходов  бюджета на 2018 год и плановый период 2019-2020 годов согласно приложению 8 к настоящему Решению.</t>
  </si>
  <si>
    <t xml:space="preserve">        1.Установить, что Администрация Захаровского сельсовета Казачинского района вправе в ходе исполнения настоящего решения вносить изменения в бюджетную роспись бюджета поселений  на 2018 год и плановый период 2019-2020 годов;</t>
  </si>
  <si>
    <t xml:space="preserve">  Общая предельная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служащих, принятая к финансовому обеспечению в 2018 году и плановом периоде 2019-2020 годов, составляет 2,0 штатные единицы, в том числе выборных должностных лиц, осуществляющих свои полномочия на постоянной основе – 1 штатная единица, численность работников, муниципальных служащих – 1,0 штатная единица.</t>
  </si>
  <si>
    <t>4.       Администрация Захаровского сельсовета осуществляет зачисление денежных средств на лицевые счета соответствующих муниципальных бюджетных учреждений, открытые в  Управлении Федерального казначейства по Красноярскому краю в соответствии с заявками на финансирование по датам предполагаемого финансирования.</t>
  </si>
  <si>
    <t xml:space="preserve"> 3) Установить, что погашение кредиторской задолженности, сложившейся по принятым в предыдущие годы, фактически произведенным, но не оплаченным по состоянию на 1 января 2018 года обязательствам, производится главными распорядителями средств бюджета поселения за счет утвержденных им бюджетных ассигнований на 2018год.</t>
  </si>
  <si>
    <t xml:space="preserve"> Статья 11. Дорожный фонд АдминистрацииЗахаровского сельсовета</t>
  </si>
  <si>
    <t xml:space="preserve">Статья 12. Резервный  фонд  Администрации Захаровского сельсовета </t>
  </si>
  <si>
    <t xml:space="preserve">       Расходование средств резервного фонда  осуществляется в соответствии с порядком, устанавливаемым Администрацией Захаровского сельсовета.</t>
  </si>
  <si>
    <t>Статья 13. Муниципальный внутренний долг Администрации Захаровского сельсовета</t>
  </si>
  <si>
    <t xml:space="preserve"> 2. Предельный объем расходов на обслуживание муниципального долга в Администрации Захаровского сельсовета не должен превышать: </t>
  </si>
  <si>
    <t xml:space="preserve"> 3. Установить предельный объем муниципального долга в Администрации Захаровского сельсовета в сумме:</t>
  </si>
  <si>
    <t xml:space="preserve">    28 435,00 рублей в 2018 году</t>
  </si>
  <si>
    <t xml:space="preserve">  30 865,00 рублей в 2019 году</t>
  </si>
  <si>
    <t xml:space="preserve"> 31 500,00 рублей в 2020 году</t>
  </si>
  <si>
    <t xml:space="preserve">      Статья 15. Настоящее Решение вступает в силу со дня его официального опубликования в периодическом  печатном  издании   «Ведомости органов  местного самоуправления Захаровского сельсовета»   и распространяет свое действие на правоотношения, возникшие с  01 января 2018 года.</t>
  </si>
  <si>
    <t xml:space="preserve">                Глава Захаровского сельсовета:                                                        Розе Т.А.     </t>
  </si>
  <si>
    <t xml:space="preserve"> 810 01 05 02 01 10 0000 610</t>
  </si>
  <si>
    <t xml:space="preserve"> 810 01 05 02 01 10 0000 510</t>
  </si>
  <si>
    <t xml:space="preserve">Администрация Захаровского сельсовета  Казачинского района Красноярского края          </t>
  </si>
  <si>
    <t>810 2 02 04999 10 0000 151</t>
  </si>
  <si>
    <t>810 2 02 04999 00 0000 151</t>
  </si>
  <si>
    <t>810 2 02 03024 10 4901 151</t>
  </si>
  <si>
    <t>810 2 02 03024 10 0000 151</t>
  </si>
  <si>
    <t>810 1 08 04000 01 0000 110</t>
  </si>
  <si>
    <t>810 1 08 04020 01 0000 110</t>
  </si>
  <si>
    <t>810 1 13 02000 00 0000 130</t>
  </si>
  <si>
    <t>810 1 13 02060 00 0000 130</t>
  </si>
  <si>
    <t>810 1 13 02065 10 0000 130</t>
  </si>
  <si>
    <t>810 2 02 00000 00 0000 000</t>
  </si>
  <si>
    <t>810 2 02 10000 00 0000 151</t>
  </si>
  <si>
    <t>810 2 02 15001 00 0000 151</t>
  </si>
  <si>
    <t>810 2 02 15001 10 0020 151</t>
  </si>
  <si>
    <t>810 2 02 15001 10 0030 151</t>
  </si>
  <si>
    <t>810 2 02 03024 00 0000 151</t>
  </si>
  <si>
    <t>000 2 02 03000 00 0000 151</t>
  </si>
  <si>
    <t>000 2 02 04000 00 0000 151</t>
  </si>
  <si>
    <t>0110081050</t>
  </si>
  <si>
    <t>0110081040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</si>
  <si>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</si>
  <si>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</si>
  <si>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</si>
  <si>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</si>
  <si>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</si>
  <si>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</si>
  <si>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</si>
  <si>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 xml:space="preserve">Организация рабочих мест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</si>
  <si>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</si>
  <si>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Захаровского сельсовета в рамках непрограммных расходов, отдельных органов местного самоуправления.</t>
  </si>
  <si>
    <t>Подпрограмма "Обеспечение безопасности жителей Захаровского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</si>
  <si>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</si>
  <si>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Обеспечение мероприятий по первичным мерам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</si>
  <si>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"Содержание автомобильных дорог общего пользования Захаровского сельсовета" </t>
  </si>
  <si>
    <t>Мероприятия на 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 на 2014-2016 годы", муниципальной программы Захаровского сельсовета "Создание безопасных и комфортных условий для проживания на территории Захаровского сельсовета" на 2014-2016 годы</t>
  </si>
  <si>
    <t xml:space="preserve">Мероприятия на 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</si>
  <si>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"Прочие мероприятия Захаровского сельсовета"</t>
  </si>
  <si>
    <t xml:space="preserve">Мероприятия в области организации водоснабжения населения в рамках подпрограммы "Прочие мероприятия Захаровского сельсовета 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</si>
  <si>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</si>
  <si>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Организация и содержание мест захоронения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</si>
  <si>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>Прочие мероприятия по благоустройству городских округов и поселений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на 2014-2016 годы</t>
  </si>
  <si>
    <t>Прочие мероприятия по благоустройству городских округов и поселений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</si>
  <si>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Межбюджетные трансферты,передаваемые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по Администрации Захаровского сельсовета в рамках непрограммных расходов отдельных органов местного самоуправления</t>
  </si>
  <si>
    <t>Обеспечение организация и проведение акарицидных обработок мест массового отдыха насиления за счет средств местного бюджета в рамках подпрограмма "Прочие мероприятия Захаровского сельсовета 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</si>
  <si>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Муниципальная программа Захаровского сельсовета "Развитие культуры" </t>
  </si>
  <si>
    <t xml:space="preserve">Обеспечение деятельности (оказания услуг) ведомственных учреждений в рамках подпрограммы "Поддержка искусства и народного творчества" муниципальной программы Захаровского сельсовета "Развитие культуры"  </t>
  </si>
  <si>
    <t xml:space="preserve">Межбюджетные трансферты, передаваемые бюджетам муниципальных районов из бюджетов поселений на осуществление полномочий по решеию вопросов местного значения в области градостроительной деятельности на территории Захаровского сельсовета за счет средств местного бюджета в рамках подпрограммы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</si>
  <si>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Фукционирование администрации Захаровского сельсовета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</si>
  <si>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2018 год и плановый период 2019-2020 годов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</si>
  <si>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</si>
  <si>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</si>
  <si>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 xml:space="preserve">Организация и содержание мест захоронения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</si>
  <si>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Прочие мероприятия по благоустройству городских округов и поселений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</si>
  <si>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Содержание автомобильных дорог и инженерных сооружений на них в границах сельских поселений за счет средств муниципального дорожного фонда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</si>
  <si>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</si>
  <si>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"Обеспечение  безопасности жителей Захаровского сельсовета"</t>
  </si>
  <si>
    <t xml:space="preserve">Обеспечение мероприятий по первичным мерам пожарной безопасности в рамках подпрограммы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</si>
  <si>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 "Прочие мероприятия Захаровского сельсовета"</t>
  </si>
  <si>
    <t xml:space="preserve">Межбюджетные трансферты, передаваемые бюджетам муниципальных районов из бюджетов поселений на осуществление полномочий по решеию вопросов местного значения в области градостроительной деятельности на территории Захаровского сельсовета за счет средств местного бюджета в рамках подпрограммы "Прочие мероприятия Захаровского сельсовета 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</si>
  <si>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Обеспечение организация и проведение акарицидных обработок мест массового отдыха насиления за счет средств местного бюджета в рамках подпрограмма "Прочие мероприятия Захаровского сельсовета 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</si>
  <si>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</si>
  <si>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Прочие мероприятия по благоустройству городских округов и поселений в рамках подпрограммы"Благоустройство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</si>
  <si>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к решению схода граждан Захаровского сельсовета</t>
  </si>
  <si>
    <t xml:space="preserve">  от 25.12.2017 № 24-61</t>
  </si>
  <si>
    <t>1 11 05025 10 0000 120</t>
  </si>
  <si>
    <t>Доходы от сдачи в аренду имущества, ,находящегося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</si>
  <si>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</si>
  <si>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</si>
  <si>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Прочие поступления от использования имущества, находящегося в собственности сельских поселениий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</si>
  <si>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1 14  06025 10 0000 430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</si>
  <si>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</si>
  <si>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</si>
  <si>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"25" декабря 2017г                             с.Захаровка                                              №24-61</t>
  </si>
  <si>
    <t xml:space="preserve">Субвенции бюджетам сельских  поселений на выполнение передаваемых полномочий субъектов Российской Федерации по созданию и обеспечению деятельности административных комиссий </t>
  </si>
  <si>
    <t>Субвенции бюджетам сельских поселений  на выполнение передаваемых полномочий субъектов Российской Федерации по организации проведения мероприятий по отлову, учету, содержанию и иному обращению с безнадзорными домашними животными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</si>
  <si>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</si>
  <si>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2 02 49999 10 1047 151</t>
  </si>
  <si>
    <t>Прочие межбюджетные трансферты, передаваемые бюджетам сельских поселений на повышение размеров оплаты труда работников бюджетной сферы Красноярского края с 1 января 2018 года на 4 процента по министерству Красноярского края в рамках непрограммных расходов отдельных органов исполнительной власти</t>
  </si>
  <si>
    <t>2 02 49999 10 7393 151</t>
  </si>
  <si>
    <t>Прочие межбюджетные трансферты, передаваемые бюджетам сельских поселений на  осуществление  дорожной деятельности в отношении автомобильных дорог общего пользования 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</si>
  <si>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2 02 49999 10 7412 151</t>
  </si>
  <si>
    <t>Прочие межбюджетные трансферты, передаваемые бюджетам  сельских поселений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</si>
  <si>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2 02 49999 10 7508 151</t>
  </si>
  <si>
    <t>Прочие межбюджетные трансферты, передаваемые бюджетам 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края"Развитие транспортной системы"</t>
  </si>
  <si>
    <t>Поступления от денежных пожертвований, предоставляемых физическими лицами получателями средств бюджетов сельских поселений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</si>
  <si>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</si>
  <si>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</si>
  <si>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810 2 02 04999 10 0002 151</t>
  </si>
  <si>
    <t>810 2 02 15001 10 0000 151</t>
  </si>
  <si>
    <t>Дотации бюджетам сельских поселений на выравнивание бюджетной обеспеченности</t>
  </si>
  <si>
    <t>810 2 02 03015 10 0000 151</t>
  </si>
  <si>
    <t>к решения схода граждан Захаровского сельсовета</t>
  </si>
  <si>
    <t xml:space="preserve">  от 25.12.2017 №24-61 </t>
  </si>
  <si>
    <t xml:space="preserve">                      1)прогнозируемый общий объем доходов бюджета поселения  на 2018 год  в сумме 2 298 270,00 рублей, на 2019 год в сумме 2 298 795,00 рублей; на 2020 год в сумме 2 300 595,00 рублей.                                                                                                                       </t>
  </si>
  <si>
    <t>Утвердить объем бюджетных ассигнований дорожного фонда Администрации Захаровского сельсовета  на 2018 год в сумме 40 300,00 рублей, на 2019 год в сумме 45 000,00 рублей, на 2020 год в сумме 46 100,00 рублей.</t>
  </si>
  <si>
    <t xml:space="preserve">       Заработная плата работников муниципальных учреждений, проиндексированная в 2009, 2011, 2012, 2013, 2014, 2015, 2016, 2017 годах увеличивается (индексируется) в 2018 году на 4 % с 01 января 2018 года и плановом периоде 2019-2020 годов на коэффициент равный 1;  </t>
  </si>
  <si>
    <t xml:space="preserve">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службы, проиндексированные в 2009,2011,2012, 2013,2015,2016,2017 годах увеличиваются (индексируются), в 2018 году на 4 %  с 01 января 2018 года и плановом периоде 2019-2020 годов на коэффицент, равный 1;  </t>
  </si>
  <si>
    <t>Доходы бюджета поселения  2019 года</t>
  </si>
  <si>
    <t>Доходы бюджета поселения  2020 года</t>
  </si>
  <si>
    <t xml:space="preserve">       Распределение расходов бюджета поселения по разделам                                                                                              и подразделам классификации расходов бюджетов Российской                                                                                          Федерации на 2018 год и плановый период 2019-2020 годов</t>
  </si>
  <si>
    <t>Ведомственная структура расходов бюджета поселения  на 2018 год и плановый период 2019-2020 годы</t>
  </si>
  <si>
    <t>0140000000</t>
  </si>
  <si>
    <t>Наименование кода классификации доходов бюджета</t>
  </si>
  <si>
    <t>Доходы бюджета поселения  2018 года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</si>
  <si>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</si>
  <si>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 общего характера</t>
  </si>
  <si>
    <t>ВСЕГО</t>
  </si>
  <si>
    <t xml:space="preserve">     в)  в случаях переименования, реорганизации, ликвидации создания муниципальных учреждений, в том числе путем изменения типа существующих  бюджетных учреждений, за счет перераспределения объема оказываемых муниципальных услуг, выполняемых работ и (или) исполняемых муниципальных функций и численности в пределах общего объема средств, предусмотренных настоящим Решением  на обеспечение деятельности;</t>
  </si>
  <si>
    <t xml:space="preserve">  </t>
  </si>
  <si>
    <t xml:space="preserve">     </t>
  </si>
  <si>
    <t xml:space="preserve">   е) в случае перераспределения бюджетных ассигнований  в пределах общего объема расходов, предусмотренных настоящим Решением муниципальному бюджетному учреждению в виде субсидий на цели, не связанные с финансовым обеспечением выполнения муниципального задания муниципальных услуг (выполнение работ); </t>
  </si>
  <si>
    <t xml:space="preserve">   ж) в случае заключения администрацией Александровского сельсовета с администрацией Казачинского района соглашений о передаче осуществления части полномочий в пределах объема средств, предусмотренных на выполнение указанных полномочий;</t>
  </si>
  <si>
    <t>Статья 6.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</t>
  </si>
  <si>
    <t xml:space="preserve">   д) в случаях изменения размеров субсидий, предусмотренных муниципальным бюджетными  учреждениями на на возмещение нормативных затрат, связанных с оказанием ими в соответствии с муниципальным заданием муниципальных услуг(выполнением работ), в связи изменением объемом оказываемых муниципальных услуг( выполняемых работ), предусмотренных муниципальным заданием;</t>
  </si>
  <si>
    <t>1 08 04020 01 1000 110</t>
  </si>
  <si>
    <t>2 07 05020 10 0000 180</t>
  </si>
  <si>
    <t>2 07 05030 10 0000 180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</si>
  <si>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</si>
  <si>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</si>
  <si>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</si>
  <si>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</si>
  <si>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</si>
  <si>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</si>
  <si>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1 13 01995 10 0000 130</t>
  </si>
  <si>
    <t>1 13 02065 10 0000 130</t>
  </si>
  <si>
    <t>1 13 02995 10 0000 130</t>
  </si>
  <si>
    <t>1 14 02053 10 0000 410</t>
  </si>
  <si>
    <t>1 16 23051 10 0000 140</t>
  </si>
  <si>
    <t>1 16 23052 10 0000 140</t>
  </si>
  <si>
    <t>1 16 51040 02 0000 140</t>
  </si>
  <si>
    <t>1 16 90050 10 0000 140</t>
  </si>
  <si>
    <t>Код классификации    доходов бюджета</t>
  </si>
  <si>
    <t>Наименование кода классификации                                                                          доходов бюджета</t>
  </si>
  <si>
    <t>№  стр.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</si>
  <si>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</si>
  <si>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                                                                                                Приложение № 1</t>
  </si>
  <si>
    <t xml:space="preserve">Источники внутреннего финансирования дефицита </t>
  </si>
  <si>
    <t>Наименование кода группы,подгруппы,статьи,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</si>
  <si>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 xml:space="preserve">                                                                                                                        Приложение № 5</t>
  </si>
  <si>
    <t>1100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</si>
  <si>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</si>
  <si>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Итого источников внутреннего финансирования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</si>
  <si>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</si>
  <si>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</si>
  <si>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</si>
  <si>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</si>
  <si>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</si>
  <si>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</si>
  <si>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</si>
  <si>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</si>
  <si>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</si>
  <si>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850</t>
  </si>
  <si>
    <t>Уплата налогов, сборов и иных платежей</t>
  </si>
  <si>
    <t xml:space="preserve">Межбюджетные трансферты </t>
  </si>
  <si>
    <t>01 2 8102</t>
  </si>
  <si>
    <t>№ строки</t>
  </si>
  <si>
    <t>Код группы, подгруппы, статьи и вида источников</t>
  </si>
  <si>
    <t xml:space="preserve">          Наименование показателя</t>
  </si>
  <si>
    <t xml:space="preserve">Увеличение прочих остатков денежных средств  бюджетов поселений           </t>
  </si>
  <si>
    <t xml:space="preserve">Уменьшение прочих остатков денежных средств  бюджетов поселений          </t>
  </si>
  <si>
    <t xml:space="preserve">    Код ведомства</t>
  </si>
  <si>
    <t>Субвенции бюджетам субьектов Российской Федерации и муниципальных образований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</si>
  <si>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</si>
  <si>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</si>
  <si>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 полномочий субъектов Российской Федерации</t>
  </si>
  <si>
    <t>Субвенции  бюджетам поселений на выполнение передаваемых  полномочий субъектов Российской Федерации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</si>
  <si>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</si>
  <si>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бюджетной классификации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</si>
  <si>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</si>
  <si>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</si>
  <si>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</si>
  <si>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</si>
  <si>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</si>
  <si>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</si>
  <si>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</si>
  <si>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182 1 06 01000 00 0000 110</t>
  </si>
  <si>
    <t>Налоги на имущество физических лиц</t>
  </si>
  <si>
    <t>182 1 06 01030 10 0000 110</t>
  </si>
  <si>
    <t>000 1 13 00000 10 0000 130</t>
  </si>
  <si>
    <t>ДОХОДЫ ОТ ОКАЗАНИЯ ПЛАТНЫХ УСЛУГ (РАБОТ) И КОМПЕНСАЦИИ ЗАТРАТ ГОСУДАРСТВА</t>
  </si>
  <si>
    <t>000 1 13 02000 10 0000 130</t>
  </si>
  <si>
    <t>Доходы от компенсации затрат государства</t>
  </si>
  <si>
    <t>824 1 13 02060 10 0000 130</t>
  </si>
  <si>
    <t>Доходы, поступающие в порядке возмещения расходов, понесенных в связи с эксплуатацией имущества</t>
  </si>
  <si>
    <t>824 1 13 02065 10 0000 130</t>
  </si>
  <si>
    <t>Доходы поступающие в порядке возмещения расходов, понесенных в связи с эксплуатацией имущества сельских поселений</t>
  </si>
  <si>
    <t>182 1 06 06040 00 0000 110</t>
  </si>
  <si>
    <t>Земельный налог с физических лиц</t>
  </si>
  <si>
    <t>182 1 06 06043 10 0000 110</t>
  </si>
  <si>
    <t>2 19 35118 10 0000 151</t>
  </si>
  <si>
    <t>Возврат остатков субвенций на осуществление первичного воинского учета на территориях, где отсутствуют комитссариаты из бюджетов сельских поселений</t>
  </si>
  <si>
    <t xml:space="preserve"> Установить, что в расходной части проекта бюджета поселения предусматривается резервный фонд администрации сельсовета на 2018 год в сумме 1 000,00 рублей, на 2019 год в сумме 1 000,00 рублей, на 2020 год в сумме 1 000,00 рублей.</t>
  </si>
  <si>
    <t>Администрация Захаровского сельсовета  Казачинского района Красноярского края</t>
  </si>
  <si>
    <t>Земельный налог с физических лиц, обладающих земельным участком, расположенным в границах сельских   поселений</t>
  </si>
  <si>
    <t>182 1 06 06020 00 0000 110</t>
  </si>
  <si>
    <t>Земельный налог, взимаемый по ставкам установленным подпунктом 2 пунктом 1 статьи 394 Налогового кодекса Российской Федерации</t>
  </si>
  <si>
    <t>ИТОГО:</t>
  </si>
  <si>
    <t>Приложение №6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</si>
  <si>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</si>
  <si>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</si>
  <si>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</si>
  <si>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</si>
  <si>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</si>
  <si>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</si>
  <si>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</si>
  <si>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</si>
  <si>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</si>
  <si>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</si>
  <si>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</si>
  <si>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</si>
  <si>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</si>
  <si>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                                                                         Приложение № 7</t>
  </si>
  <si>
    <t>Другие вопросы в области национальной безопасности и правоохранительной деятельности</t>
  </si>
  <si>
    <t>0130000000</t>
  </si>
  <si>
    <t>Содержание автомобильных дорог и инженерных сооружений на них в границах городских округов и поселений в рамках подпрограммы "Благоустройство территории Новотроицкого сельсовета" муниципальной программы Новотроицкого сельсовета "Создание безопасных и комфортных условий для проживания на территории Новотроицкого сельсовета"</t>
  </si>
  <si>
    <t xml:space="preserve">Культура, кинематография </t>
  </si>
  <si>
    <t>Подпрограмма "Поддержка искусства и народного творчества"</t>
  </si>
  <si>
    <t>Межбюджетные трансферты</t>
  </si>
  <si>
    <t>540</t>
  </si>
  <si>
    <t>Итого:</t>
  </si>
  <si>
    <t>182 1 06 06023 10 0000 110</t>
  </si>
  <si>
    <t>000 1 08 00000 00 0000 000</t>
  </si>
  <si>
    <t>ГОСУДАРСТВЕННАЯ ПОШЛИНА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</si>
  <si>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</si>
  <si>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</si>
  <si>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</si>
  <si>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</si>
  <si>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 передаваемые бюджетам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</si>
  <si>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</si>
  <si>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Прочие межбюджетные трансферты общего характера</t>
  </si>
  <si>
    <t>1101</t>
  </si>
  <si>
    <t>05 02</t>
  </si>
  <si>
    <t>РЕШЕНИЕ</t>
  </si>
  <si>
    <t>0900</t>
  </si>
  <si>
    <t>0909</t>
  </si>
  <si>
    <t>Здравохранение</t>
  </si>
  <si>
    <t>Другие вопросы в области здравохранения</t>
  </si>
  <si>
    <t>0100</t>
  </si>
  <si>
    <t xml:space="preserve">           1. Утвердить перечень  главных администраторов доходов  бюджета поселений и закрепленных за ними доходных источников согласно приложению 2 к настоящему Решению.</t>
  </si>
  <si>
    <t xml:space="preserve">           2. Утвердить перечень главных администраторов источников внутреннего финансирования дефицита бюджета поселений и закрепленных за ними источников внутреннего финансирования дефицита  бюджета поселений согласно приложению 3 к настоящему Решению .</t>
  </si>
  <si>
    <t>Статья 14. Публичные нормативные обязательства.</t>
  </si>
  <si>
    <t xml:space="preserve">  1. Установить, что публичные нормативные обязательства поселения не принимаются</t>
  </si>
  <si>
    <t>0400</t>
  </si>
  <si>
    <t>9100000000</t>
  </si>
  <si>
    <t>0110081060</t>
  </si>
  <si>
    <t>0110000000</t>
  </si>
  <si>
    <t>0100000000</t>
  </si>
  <si>
    <t>0210000000</t>
  </si>
  <si>
    <t>0102</t>
  </si>
  <si>
    <t>0104</t>
  </si>
  <si>
    <t>0111</t>
  </si>
  <si>
    <t>0113</t>
  </si>
  <si>
    <t>0200</t>
  </si>
  <si>
    <t>0203</t>
  </si>
  <si>
    <t>0300</t>
  </si>
  <si>
    <t>0314</t>
  </si>
  <si>
    <t>0409</t>
  </si>
  <si>
    <t>0500</t>
  </si>
  <si>
    <t>0503</t>
  </si>
  <si>
    <t>0800</t>
  </si>
  <si>
    <t>0801</t>
  </si>
  <si>
    <t>00502</t>
  </si>
  <si>
    <t>1 11 05075 10 0000 120</t>
  </si>
  <si>
    <t xml:space="preserve"> от 25.12.2017 г № 24-61</t>
  </si>
  <si>
    <t xml:space="preserve"> на 2018 год и плановый период 2019 - 2020 годов</t>
  </si>
  <si>
    <t>№ стр.</t>
  </si>
  <si>
    <t>Наименование главных распорядителей бюджетных средств и показателей бюджетной классификации</t>
  </si>
  <si>
    <t>Вид рас-хо-дов</t>
  </si>
  <si>
    <t>Сумма на             2018 год</t>
  </si>
  <si>
    <t>Сумма на             2019 год</t>
  </si>
  <si>
    <t>Сумма на             2020 год</t>
  </si>
  <si>
    <t>4</t>
  </si>
  <si>
    <t>5</t>
  </si>
  <si>
    <t>ОБЩЕГОСУДАРСТВЕННЫЕ ВОПРОСЫ</t>
  </si>
  <si>
    <t>Непрограммные расходы на функционирование высшего должностного лица муниципального образования</t>
  </si>
  <si>
    <t xml:space="preserve"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</t>
  </si>
  <si>
    <t>Функционирование администрации Казачинского сельсовета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</si>
  <si>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</si>
  <si>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</si>
  <si>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(дорожный фонд)</t>
  </si>
  <si>
    <t>Содержание автомобильных дорог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Казачинского сельсовета" муниципальной программы "Создание безопасных и комфортных условий для проживания на территории Казачинского сельсовета"</t>
  </si>
  <si>
    <t>ЖИЛИЩНО-КОММУНАЛЬНОЕ ХОЗЯЙСТВО</t>
  </si>
  <si>
    <t>Прочие мероприятия по благоустройству городских округов и поселений в рамках подпрограммы "Благоустройство территории Казачинского сельсовета" муниципальной программы Казачинского сельсовета "Создание безопасных и комфортных условий для проживания на территории Казачинскогосельсовета"</t>
  </si>
  <si>
    <t>КУЛЬТУРА , КИНЕМАТОГРАФИЯ</t>
  </si>
  <si>
    <t>Условно-утвержденные расходы</t>
  </si>
  <si>
    <t xml:space="preserve">Распределение бюджетных ассигнований по разделам , подразделам, целевым статьям (муниципальным программам Захаровского сельсовета непрограммным направлениям деятельности), группам и подгруппам видов расходов классификации расходов Захаровского сельсовета </t>
  </si>
  <si>
    <t>Подпрограмма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</si>
  <si>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Муниципальная программа Захаровского сельсовета "Создание безопасных и комфортных условий для проживания на территории Захаровского сельсовета"</t>
  </si>
  <si>
    <t>Организация и содержание мест захоронения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</si>
  <si>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Уличное освещение в рамках подпрограммы "Благоустройство территории Захаровского сельсовета" муниципальной программы "Создание безопасных и комфортных условий для проживания на территории Захаровского сельсовета"</t>
  </si>
  <si>
    <t>Подпрограмма "Благоустройство территории Захаровского сельсовета"</t>
  </si>
  <si>
    <t>Содержание автомобильных дорог и инженерных сооружений на них в границах городских округов и поселений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</si>
  <si>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Подпрограмма "Содержание автомобильных дорог общего пользования Захаровского сельсовета"</t>
  </si>
  <si>
    <t xml:space="preserve">Обеспечение мероприятий  по первичным мерам пожарной безопасности в рамках подпрограммы "Обеспечение безопасности жителей Захаровского осельсовета"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</si>
  <si>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8110051180</t>
  </si>
  <si>
    <t xml:space="preserve">                                                                                                                                                                                                 Приложение № 8</t>
  </si>
  <si>
    <t>Мероприятия на выполнение передаваемых 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</si>
  <si>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 xml:space="preserve">  339 251,00 рубль в 2018 году</t>
  </si>
  <si>
    <t>339 251 рубль в 2019 году</t>
  </si>
  <si>
    <t xml:space="preserve"> 339 521,00 рубль в 2020 году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</si>
  <si>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</si>
  <si>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14"/>
        <rFont val="Times New Roman"/>
        <family val="1"/>
      </rPr>
      <t>Статья 7. Общая предельная штатная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</t>
    </r>
  </si>
  <si>
    <t>Доходы от сдачи в аренду имущества, составляющего казну сельских поселений (за исключением земельных участков)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</si>
  <si>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</si>
  <si>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</si>
  <si>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</si>
  <si>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</si>
  <si>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</si>
  <si>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</si>
  <si>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</si>
  <si>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</si>
  <si>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182 1 06 06000 00 0000 110</t>
  </si>
  <si>
    <t>Земельный налог</t>
  </si>
  <si>
    <t>Дотация бюджетам поселений на выравнивание  бюджетной обеспеченности из регионального фонда финансовой поддержки</t>
  </si>
  <si>
    <t xml:space="preserve">Дотация на выравнивание  бюджетной обеспеченности </t>
  </si>
  <si>
    <t xml:space="preserve">      Приложение № 3 </t>
  </si>
  <si>
    <t>Приложение № 4</t>
  </si>
  <si>
    <t>Национальная экономика</t>
  </si>
  <si>
    <t>04 00</t>
  </si>
  <si>
    <t>04 09</t>
  </si>
  <si>
    <t>01 00</t>
  </si>
  <si>
    <t>01 02</t>
  </si>
  <si>
    <t>01 04</t>
  </si>
  <si>
    <t>01 11</t>
  </si>
  <si>
    <t>01 13</t>
  </si>
  <si>
    <t>02 00</t>
  </si>
  <si>
    <t>02 03</t>
  </si>
  <si>
    <t>03 00</t>
  </si>
  <si>
    <t>03 14</t>
  </si>
  <si>
    <t>05 00</t>
  </si>
  <si>
    <t>05 03</t>
  </si>
  <si>
    <t>08 00</t>
  </si>
  <si>
    <t>08 01</t>
  </si>
  <si>
    <t>14 00</t>
  </si>
  <si>
    <t>14 03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</si>
  <si>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</si>
  <si>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</si>
  <si>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</si>
  <si>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</si>
  <si>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</si>
  <si>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</si>
  <si>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</si>
  <si>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</si>
  <si>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</si>
  <si>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</si>
  <si>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</si>
  <si>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</si>
  <si>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</si>
  <si>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</si>
  <si>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</si>
  <si>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 xml:space="preserve">Главные администраторы источников </t>
  </si>
  <si>
    <t xml:space="preserve"> внутреннего финансирования дефицита бюджета поселения</t>
  </si>
  <si>
    <t xml:space="preserve">Культура, кинематография                                                          </t>
  </si>
  <si>
    <t>Культура, кинематография</t>
  </si>
  <si>
    <t>Условно утвержденные расходы</t>
  </si>
  <si>
    <t>Код главного адми-нистра-тора</t>
  </si>
  <si>
    <t>1 17 01050 10 0000 180</t>
  </si>
  <si>
    <t>2 08 05000 10 0000 180</t>
  </si>
  <si>
    <t>Администрация  Новотроицкого сельсовета Казачинского района Красноярского края</t>
  </si>
  <si>
    <t>1 17 05050 10 0000 180</t>
  </si>
  <si>
    <t>Невыясненные поступления, зачисляемые в бюджеты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</si>
  <si>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</si>
  <si>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Приложение № 2</t>
  </si>
  <si>
    <t>Перечень главных администраторов доходов бюджета поселения</t>
  </si>
  <si>
    <t>Дотация бюджетам поселений на выравнивание  бюджетной обеспеченности из районного фонда финансовой поддержки</t>
  </si>
  <si>
    <t>Коммунальное хозяйство</t>
  </si>
  <si>
    <t>0502</t>
  </si>
  <si>
    <t>Физическая культура и спорт</t>
  </si>
  <si>
    <t xml:space="preserve">Физическая культура </t>
  </si>
  <si>
    <t>Сумма на 2019 год</t>
  </si>
  <si>
    <t>Сумма на 2018 год</t>
  </si>
  <si>
    <t xml:space="preserve"> 1.Установить верхний предел муниципального внутреннего долга по долговым обязательствам поселения:</t>
  </si>
  <si>
    <t xml:space="preserve">Статья 2. Главные администраторы </t>
  </si>
  <si>
    <t>х</t>
  </si>
  <si>
    <t>Статья 5. Изменение показателей сводной бюджетной росписи  бюджета поселений.</t>
  </si>
  <si>
    <t xml:space="preserve"> </t>
  </si>
  <si>
    <t>1)  без внесения изменений в настоящее Решение:</t>
  </si>
  <si>
    <t xml:space="preserve">           а)  на сумму доходов, дополнительно полученных  от оказания платных услуг, безвозмездных поступлений от физических и юридических лиц, в том числе добровольных пожертвований, и от иной приносящей доход деятельности сверх утвержденных настоящим Решением и бюджетной сметой бюджетных ассигнований,  направленных на финансирование расходов данных учреждений в соответствии с бюджетной  сметой; </t>
  </si>
  <si>
    <t xml:space="preserve">       б)  в случаях  образования, переименования, реорганизации, ликвидации  муниципальных учреждений,  в том числе путем изменения типа существующих местных бюджетных учреждений перераспределения их полномочий и численности  в пределах общего объема средств, предусмотренных настоящим решением на обеспечение деятельности;</t>
  </si>
  <si>
    <t xml:space="preserve">     г) в случае перераспределения бюджетных ассигнований  в пределах общего объема средств, предусмотренных муниципальному бюджетному  учреждению в виде субсидий, включая субсидии на возмещение нормативных затрат, связанных с оказанием ими в соответствии с муниципальным заданием муниципальных услуг (выполнением работ) бюджетных инвестиций; </t>
  </si>
  <si>
    <t>д)  в случаях образования, переименования, реорганизации, ликвидации муниципальных учреждений, создание муниципальных автономных учреждений, в том числе путем изменения типа существующих муниципальных бюджетных учреждений, за счет перераспределения их полномочий и численности в пределах общего объема средств, предусмотренных настоящим Решением;</t>
  </si>
  <si>
    <t xml:space="preserve">   е) в случае заключения администрацией Новотроицкого сельсовета с администрацией Казачинского района соглашений о передаче осуществления части полномочий в пределах объема средств, предусмотренных на выполнение указанных полномочий;</t>
  </si>
  <si>
    <t xml:space="preserve">. </t>
  </si>
  <si>
    <t>Статья 8. Индексация заработной платы работников муниципальных учреждений</t>
  </si>
  <si>
    <t>1.       Доходы от сдачи в аренду имущества, находящегося в муниципальной собственности и переданного в оперативное управление муниципальным бюджетным учреждениям культуры направляются на содержание и развитие их материально- технической базы.</t>
  </si>
  <si>
    <t>2.       В целях использования доходов от сдачи в аренду имущества и от приносящей доход деятельности муниципальные бюджетные учреждения ежемесячно до 25-го числа месяца, предшествующего планируемому, направляют информацию главным распорядителям средств сельского бюджета о фактическом их поступлении. Информация представляется нарастающим итогом с начала текущего финансового года с указанием поступлений в текущем месяце.</t>
  </si>
  <si>
    <t xml:space="preserve"> 3.       Главные распорядители средств сельского бюджета на основании информации о фактическом поступлении доходов от сдачи в аренду имущества и от приносящей доход деятельности ежемесячно до 28-го числа месяца, предшествующего планируемому, формируют заявки на финансирование на очередной месяц с указанием даты предполагаемого финансирования.</t>
  </si>
  <si>
    <t>Дорожное хозяйство (дорожные фонды)</t>
  </si>
  <si>
    <t xml:space="preserve">Иные межбюджетные трансферты 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</si>
  <si>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</si>
  <si>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</si>
  <si>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</si>
  <si>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</si>
  <si>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</si>
  <si>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</si>
  <si>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</si>
  <si>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</si>
  <si>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000 1 03 00000 00 0000 000</t>
  </si>
  <si>
    <t>000 1 03 02000 01 0000 110</t>
  </si>
  <si>
    <t>100 1 03 02230 01 0000 110</t>
  </si>
  <si>
    <t>100 1 03 02240 01 0000 110</t>
  </si>
  <si>
    <t>100 1 03 02250 01 0000 110</t>
  </si>
  <si>
    <t>100 1 03 02260 01 0000 110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</si>
  <si>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</t>
  </si>
  <si>
    <t>Земельный налог , взимаемый по ставкам установленным подпунктом 2 пунктом 1 статьи 394 Налогового кодекса Российской Федерации  и применяемым к объектам налогообложения, расположенным в границах поселений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</si>
  <si>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</si>
  <si>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</si>
  <si>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</si>
  <si>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</si>
  <si>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</si>
  <si>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</si>
  <si>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</si>
  <si>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</si>
  <si>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</si>
  <si>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(рублей)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</si>
  <si>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</si>
  <si>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</si>
  <si>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</si>
  <si>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</si>
  <si>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</si>
  <si>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</si>
  <si>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</si>
  <si>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</si>
  <si>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</si>
  <si>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</si>
  <si>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</si>
  <si>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</si>
  <si>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межбюджетные трансферты передаваемые бюджетам поселений</t>
  </si>
  <si>
    <t>802 2 02 03015 00 0000 151</t>
  </si>
  <si>
    <t>Земельный налог с организаций</t>
  </si>
  <si>
    <t>182 1 06 06030 00 0000 110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</si>
  <si>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</si>
  <si>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</si>
  <si>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</si>
  <si>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(перерасчеты,недоимка и задолженность по соответствующему платежу, в том числе по отмененному)</t>
  </si>
  <si>
    <t>1 11 09045 10 0000 120</t>
  </si>
  <si>
    <t>Прочие доходы от компенсации затрат бюджетов сельских  поселений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</si>
  <si>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</si>
  <si>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</si>
  <si>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</si>
  <si>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</si>
  <si>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2 02 15001 10 0020 151</t>
  </si>
  <si>
    <t>Дотации бюджетам сельских поселений на выравнивание  бюджетной обеспеченности из регионального фонда финансовой поддержки</t>
  </si>
  <si>
    <t>2 02 15001 10 0030 151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</si>
</sst>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.0_р_._-;\-* #,##0.0_р_._-;_-* &quot;-&quot;??_р_._-;_-@_-"/>
    <numFmt numFmtId="179" formatCode="0000000000"/>
    <numFmt numFmtId="180" formatCode="?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sz val="14"/>
      <name val="Arial Cyr"/>
      <family val="0"/>
    </font>
    <font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4" fillId="24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14" fillId="0" borderId="11" xfId="0" applyNumberFormat="1" applyFont="1" applyBorder="1" applyAlignment="1">
      <alignment vertical="top" wrapText="1"/>
    </xf>
    <xf numFmtId="0" fontId="14" fillId="24" borderId="11" xfId="0" applyFont="1" applyFill="1" applyBorder="1" applyAlignment="1">
      <alignment vertical="top" wrapText="1"/>
    </xf>
    <xf numFmtId="0" fontId="14" fillId="2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4" fillId="0" borderId="10" xfId="0" applyNumberFormat="1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vertical="top" wrapText="1"/>
    </xf>
    <xf numFmtId="0" fontId="16" fillId="0" borderId="16" xfId="0" applyFont="1" applyBorder="1" applyAlignment="1">
      <alignment horizontal="center" wrapText="1"/>
    </xf>
    <xf numFmtId="0" fontId="14" fillId="0" borderId="10" xfId="0" applyNumberFormat="1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top" wrapText="1"/>
    </xf>
    <xf numFmtId="177" fontId="6" fillId="24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14" fillId="0" borderId="14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24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177" fontId="14" fillId="24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4" fillId="0" borderId="10" xfId="0" applyNumberFormat="1" applyFont="1" applyBorder="1" applyAlignment="1">
      <alignment horizontal="center" vertical="top" wrapText="1"/>
    </xf>
    <xf numFmtId="179" fontId="14" fillId="0" borderId="10" xfId="0" applyNumberFormat="1" applyFont="1" applyBorder="1" applyAlignment="1">
      <alignment horizontal="center" vertical="center" wrapText="1"/>
    </xf>
    <xf numFmtId="179" fontId="14" fillId="24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14" fillId="0" borderId="10" xfId="0" applyNumberFormat="1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 vertical="top" wrapText="1"/>
    </xf>
    <xf numFmtId="177" fontId="0" fillId="0" borderId="0" xfId="0" applyNumberFormat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6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justify" wrapText="1"/>
    </xf>
    <xf numFmtId="0" fontId="6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justify" vertical="top" wrapText="1"/>
    </xf>
    <xf numFmtId="0" fontId="3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wrapText="1"/>
    </xf>
    <xf numFmtId="177" fontId="3" fillId="0" borderId="16" xfId="0" applyNumberFormat="1" applyFont="1" applyFill="1" applyBorder="1" applyAlignment="1">
      <alignment horizontal="center" wrapText="1"/>
    </xf>
    <xf numFmtId="177" fontId="3" fillId="0" borderId="15" xfId="0" applyNumberFormat="1" applyFont="1" applyFill="1" applyBorder="1" applyAlignment="1">
      <alignment horizontal="center" wrapText="1"/>
    </xf>
    <xf numFmtId="177" fontId="3" fillId="0" borderId="10" xfId="0" applyNumberFormat="1" applyFont="1" applyBorder="1" applyAlignment="1">
      <alignment horizontal="center" wrapText="1"/>
    </xf>
    <xf numFmtId="177" fontId="19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/>
    </xf>
    <xf numFmtId="0" fontId="14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wrapText="1"/>
    </xf>
    <xf numFmtId="49" fontId="14" fillId="24" borderId="10" xfId="0" applyNumberFormat="1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37" fillId="24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 wrapText="1"/>
    </xf>
    <xf numFmtId="3" fontId="19" fillId="24" borderId="10" xfId="0" applyNumberFormat="1" applyFont="1" applyFill="1" applyBorder="1" applyAlignment="1">
      <alignment/>
    </xf>
    <xf numFmtId="0" fontId="19" fillId="24" borderId="10" xfId="0" applyFont="1" applyFill="1" applyBorder="1" applyAlignment="1">
      <alignment wrapText="1"/>
    </xf>
    <xf numFmtId="49" fontId="19" fillId="24" borderId="10" xfId="0" applyNumberFormat="1" applyFont="1" applyFill="1" applyBorder="1" applyAlignment="1">
      <alignment horizontal="center"/>
    </xf>
    <xf numFmtId="0" fontId="38" fillId="24" borderId="10" xfId="54" applyNumberFormat="1" applyFont="1" applyFill="1" applyBorder="1" applyAlignment="1">
      <alignment vertical="top" wrapText="1"/>
      <protection/>
    </xf>
    <xf numFmtId="49" fontId="38" fillId="24" borderId="10" xfId="0" applyNumberFormat="1" applyFont="1" applyFill="1" applyBorder="1" applyAlignment="1">
      <alignment horizontal="center"/>
    </xf>
    <xf numFmtId="3" fontId="38" fillId="24" borderId="10" xfId="0" applyNumberFormat="1" applyFont="1" applyFill="1" applyBorder="1" applyAlignment="1">
      <alignment/>
    </xf>
    <xf numFmtId="0" fontId="14" fillId="24" borderId="10" xfId="54" applyNumberFormat="1" applyFont="1" applyFill="1" applyBorder="1" applyAlignment="1">
      <alignment vertical="top" wrapText="1"/>
      <protection/>
    </xf>
    <xf numFmtId="179" fontId="14" fillId="24" borderId="10" xfId="0" applyNumberFormat="1" applyFont="1" applyFill="1" applyBorder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3" fontId="14" fillId="24" borderId="10" xfId="0" applyNumberFormat="1" applyFont="1" applyFill="1" applyBorder="1" applyAlignment="1">
      <alignment/>
    </xf>
    <xf numFmtId="2" fontId="14" fillId="24" borderId="10" xfId="54" applyNumberFormat="1" applyFont="1" applyFill="1" applyBorder="1" applyAlignment="1">
      <alignment vertical="top" wrapText="1"/>
      <protection/>
    </xf>
    <xf numFmtId="179" fontId="39" fillId="24" borderId="10" xfId="0" applyNumberFormat="1" applyFont="1" applyFill="1" applyBorder="1" applyAlignment="1">
      <alignment horizontal="center"/>
    </xf>
    <xf numFmtId="49" fontId="39" fillId="24" borderId="10" xfId="0" applyNumberFormat="1" applyFont="1" applyFill="1" applyBorder="1" applyAlignment="1">
      <alignment horizontal="center"/>
    </xf>
    <xf numFmtId="2" fontId="14" fillId="24" borderId="10" xfId="54" applyNumberFormat="1" applyFont="1" applyFill="1" applyBorder="1" applyAlignment="1">
      <alignment vertical="top" wrapText="1"/>
      <protection/>
    </xf>
    <xf numFmtId="179" fontId="14" fillId="24" borderId="10" xfId="0" applyNumberFormat="1" applyFont="1" applyFill="1" applyBorder="1" applyAlignment="1">
      <alignment horizontal="center"/>
    </xf>
    <xf numFmtId="49" fontId="14" fillId="24" borderId="10" xfId="0" applyNumberFormat="1" applyFont="1" applyFill="1" applyBorder="1" applyAlignment="1">
      <alignment horizontal="center"/>
    </xf>
    <xf numFmtId="3" fontId="14" fillId="24" borderId="10" xfId="0" applyNumberFormat="1" applyFont="1" applyFill="1" applyBorder="1" applyAlignment="1">
      <alignment/>
    </xf>
    <xf numFmtId="0" fontId="19" fillId="24" borderId="10" xfId="0" applyFont="1" applyFill="1" applyBorder="1" applyAlignment="1">
      <alignment wrapText="1"/>
    </xf>
    <xf numFmtId="179" fontId="39" fillId="24" borderId="10" xfId="0" applyNumberFormat="1" applyFont="1" applyFill="1" applyBorder="1" applyAlignment="1">
      <alignment horizontal="center"/>
    </xf>
    <xf numFmtId="49" fontId="39" fillId="24" borderId="10" xfId="0" applyNumberFormat="1" applyFont="1" applyFill="1" applyBorder="1" applyAlignment="1">
      <alignment horizontal="center"/>
    </xf>
    <xf numFmtId="0" fontId="14" fillId="24" borderId="10" xfId="0" applyFont="1" applyFill="1" applyBorder="1" applyAlignment="1">
      <alignment horizontal="left" wrapText="1"/>
    </xf>
    <xf numFmtId="49" fontId="14" fillId="24" borderId="10" xfId="53" applyNumberFormat="1" applyFont="1" applyFill="1" applyBorder="1" applyAlignment="1">
      <alignment horizontal="left" vertical="top" wrapText="1"/>
      <protection/>
    </xf>
    <xf numFmtId="3" fontId="19" fillId="24" borderId="10" xfId="0" applyNumberFormat="1" applyFont="1" applyFill="1" applyBorder="1" applyAlignment="1">
      <alignment/>
    </xf>
    <xf numFmtId="0" fontId="14" fillId="24" borderId="10" xfId="0" applyFont="1" applyFill="1" applyBorder="1" applyAlignment="1">
      <alignment wrapText="1"/>
    </xf>
    <xf numFmtId="179" fontId="19" fillId="24" borderId="10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/>
    </xf>
    <xf numFmtId="2" fontId="14" fillId="24" borderId="10" xfId="0" applyNumberFormat="1" applyFont="1" applyFill="1" applyBorder="1" applyAlignment="1">
      <alignment vertical="top" wrapText="1"/>
    </xf>
    <xf numFmtId="49" fontId="40" fillId="24" borderId="1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 wrapText="1"/>
    </xf>
    <xf numFmtId="0" fontId="38" fillId="24" borderId="10" xfId="0" applyFont="1" applyFill="1" applyBorder="1" applyAlignment="1">
      <alignment wrapText="1"/>
    </xf>
    <xf numFmtId="179" fontId="38" fillId="24" borderId="10" xfId="0" applyNumberFormat="1" applyFont="1" applyFill="1" applyBorder="1" applyAlignment="1">
      <alignment horizontal="center"/>
    </xf>
    <xf numFmtId="49" fontId="38" fillId="24" borderId="10" xfId="0" applyNumberFormat="1" applyFont="1" applyFill="1" applyBorder="1" applyAlignment="1">
      <alignment horizontal="center"/>
    </xf>
    <xf numFmtId="0" fontId="14" fillId="24" borderId="10" xfId="0" applyFont="1" applyFill="1" applyBorder="1" applyAlignment="1">
      <alignment vertical="center" wrapText="1"/>
    </xf>
    <xf numFmtId="49" fontId="14" fillId="24" borderId="10" xfId="54" applyNumberFormat="1" applyFont="1" applyFill="1" applyBorder="1" applyAlignment="1">
      <alignment horizontal="center"/>
      <protection/>
    </xf>
    <xf numFmtId="179" fontId="14" fillId="24" borderId="10" xfId="54" applyNumberFormat="1" applyFont="1" applyFill="1" applyBorder="1" applyAlignment="1">
      <alignment horizontal="center"/>
      <protection/>
    </xf>
    <xf numFmtId="3" fontId="14" fillId="24" borderId="10" xfId="54" applyNumberFormat="1" applyFont="1" applyFill="1" applyBorder="1">
      <alignment/>
      <protection/>
    </xf>
    <xf numFmtId="3" fontId="14" fillId="24" borderId="10" xfId="54" applyNumberFormat="1" applyFont="1" applyFill="1" applyBorder="1">
      <alignment/>
      <protection/>
    </xf>
    <xf numFmtId="180" fontId="14" fillId="24" borderId="24" xfId="0" applyNumberFormat="1" applyFont="1" applyFill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left" wrapText="1"/>
    </xf>
    <xf numFmtId="2" fontId="19" fillId="24" borderId="10" xfId="0" applyNumberFormat="1" applyFont="1" applyFill="1" applyBorder="1" applyAlignment="1">
      <alignment vertical="top" wrapText="1"/>
    </xf>
    <xf numFmtId="49" fontId="6" fillId="0" borderId="0" xfId="0" applyNumberFormat="1" applyFont="1" applyFill="1" applyAlignment="1">
      <alignment horizontal="center"/>
    </xf>
    <xf numFmtId="3" fontId="6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3" fontId="0" fillId="0" borderId="0" xfId="0" applyNumberForma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177" fontId="14" fillId="0" borderId="12" xfId="0" applyNumberFormat="1" applyFont="1" applyBorder="1" applyAlignment="1">
      <alignment horizontal="center" vertical="center" wrapText="1"/>
    </xf>
    <xf numFmtId="177" fontId="14" fillId="0" borderId="14" xfId="0" applyNumberFormat="1" applyFont="1" applyBorder="1" applyAlignment="1">
      <alignment horizontal="center" vertical="center" wrapText="1"/>
    </xf>
    <xf numFmtId="177" fontId="14" fillId="0" borderId="17" xfId="0" applyNumberFormat="1" applyFont="1" applyBorder="1" applyAlignment="1">
      <alignment horizontal="center" vertical="center" wrapText="1"/>
    </xf>
    <xf numFmtId="177" fontId="14" fillId="0" borderId="12" xfId="62" applyNumberFormat="1" applyFont="1" applyBorder="1" applyAlignment="1">
      <alignment horizontal="center" vertical="center" wrapText="1"/>
    </xf>
    <xf numFmtId="177" fontId="14" fillId="0" borderId="14" xfId="62" applyNumberFormat="1" applyFont="1" applyBorder="1" applyAlignment="1">
      <alignment horizontal="center" vertical="center" wrapText="1"/>
    </xf>
    <xf numFmtId="177" fontId="14" fillId="0" borderId="17" xfId="62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0" borderId="25" xfId="0" applyFont="1" applyBorder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right"/>
    </xf>
    <xf numFmtId="0" fontId="4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justify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 indent="1"/>
    </xf>
    <xf numFmtId="0" fontId="8" fillId="0" borderId="0" xfId="0" applyFont="1" applyFill="1" applyAlignment="1">
      <alignment horizontal="justify"/>
    </xf>
    <xf numFmtId="0" fontId="8" fillId="0" borderId="0" xfId="0" applyNumberFormat="1" applyFont="1" applyFill="1" applyAlignment="1">
      <alignment horizontal="justify"/>
    </xf>
    <xf numFmtId="0" fontId="43" fillId="0" borderId="0" xfId="0" applyFont="1" applyFill="1" applyAlignment="1">
      <alignment horizontal="justify"/>
    </xf>
    <xf numFmtId="0" fontId="43" fillId="0" borderId="0" xfId="0" applyNumberFormat="1" applyFont="1" applyFill="1" applyAlignment="1">
      <alignment horizontal="justify"/>
    </xf>
    <xf numFmtId="0" fontId="44" fillId="0" borderId="0" xfId="0" applyNumberFormat="1" applyFont="1" applyFill="1" applyAlignment="1">
      <alignment horizontal="justify"/>
    </xf>
    <xf numFmtId="0" fontId="4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20" fillId="0" borderId="0" xfId="0" applyFont="1" applyFill="1" applyAlignment="1">
      <alignment horizontal="justify" wrapText="1"/>
    </xf>
    <xf numFmtId="0" fontId="20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18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77" fontId="6" fillId="0" borderId="18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/>
    </xf>
    <xf numFmtId="0" fontId="14" fillId="0" borderId="14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2" fontId="14" fillId="0" borderId="12" xfId="62" applyNumberFormat="1" applyFont="1" applyBorder="1" applyAlignment="1">
      <alignment horizontal="center" vertical="center" wrapText="1"/>
    </xf>
    <xf numFmtId="2" fontId="14" fillId="0" borderId="14" xfId="62" applyNumberFormat="1" applyFont="1" applyBorder="1" applyAlignment="1">
      <alignment horizontal="center" vertical="center" wrapText="1"/>
    </xf>
    <xf numFmtId="2" fontId="14" fillId="0" borderId="17" xfId="62" applyNumberFormat="1" applyFont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2" fontId="14" fillId="0" borderId="14" xfId="54" applyNumberFormat="1" applyFont="1" applyFill="1" applyBorder="1" applyAlignment="1">
      <alignment horizontal="left" vertical="center" wrapText="1"/>
      <protection/>
    </xf>
    <xf numFmtId="2" fontId="14" fillId="0" borderId="17" xfId="54" applyNumberFormat="1" applyFont="1" applyFill="1" applyBorder="1" applyAlignment="1">
      <alignment horizontal="left" vertical="center" wrapText="1"/>
      <protection/>
    </xf>
    <xf numFmtId="2" fontId="14" fillId="0" borderId="14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4" xfId="54" applyNumberFormat="1" applyFont="1" applyFill="1" applyBorder="1" applyAlignment="1">
      <alignment horizontal="left" vertical="center" wrapText="1"/>
      <protection/>
    </xf>
    <xf numFmtId="0" fontId="14" fillId="0" borderId="17" xfId="54" applyNumberFormat="1" applyFont="1" applyFill="1" applyBorder="1" applyAlignment="1">
      <alignment horizontal="left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4" fillId="0" borderId="12" xfId="53" applyNumberFormat="1" applyFont="1" applyFill="1" applyBorder="1" applyAlignment="1">
      <alignment horizontal="center" vertical="center" wrapText="1"/>
      <protection/>
    </xf>
    <xf numFmtId="49" fontId="14" fillId="0" borderId="14" xfId="53" applyNumberFormat="1" applyFont="1" applyFill="1" applyBorder="1" applyAlignment="1">
      <alignment horizontal="center" vertical="center" wrapText="1"/>
      <protection/>
    </xf>
    <xf numFmtId="49" fontId="14" fillId="0" borderId="17" xfId="53" applyNumberFormat="1" applyFont="1" applyFill="1" applyBorder="1" applyAlignment="1">
      <alignment horizontal="center" vertical="center" wrapText="1"/>
      <protection/>
    </xf>
    <xf numFmtId="177" fontId="14" fillId="24" borderId="12" xfId="62" applyNumberFormat="1" applyFont="1" applyFill="1" applyBorder="1" applyAlignment="1">
      <alignment horizontal="center" vertical="center" wrapText="1"/>
    </xf>
    <xf numFmtId="177" fontId="14" fillId="24" borderId="14" xfId="62" applyNumberFormat="1" applyFont="1" applyFill="1" applyBorder="1" applyAlignment="1">
      <alignment horizontal="center" vertical="center" wrapText="1"/>
    </xf>
    <xf numFmtId="177" fontId="14" fillId="24" borderId="17" xfId="62" applyNumberFormat="1" applyFont="1" applyFill="1" applyBorder="1" applyAlignment="1">
      <alignment horizontal="center" vertical="center" wrapText="1"/>
    </xf>
    <xf numFmtId="177" fontId="14" fillId="0" borderId="12" xfId="62" applyNumberFormat="1" applyFont="1" applyFill="1" applyBorder="1" applyAlignment="1">
      <alignment horizontal="center" vertical="center" wrapText="1"/>
    </xf>
    <xf numFmtId="177" fontId="14" fillId="0" borderId="14" xfId="62" applyNumberFormat="1" applyFont="1" applyFill="1" applyBorder="1" applyAlignment="1">
      <alignment horizontal="center" vertical="center" wrapText="1"/>
    </xf>
    <xf numFmtId="177" fontId="14" fillId="0" borderId="17" xfId="62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 wrapText="1"/>
    </xf>
    <xf numFmtId="177" fontId="14" fillId="0" borderId="17" xfId="0" applyNumberFormat="1" applyFont="1" applyFill="1" applyBorder="1" applyAlignment="1">
      <alignment horizontal="center" vertical="center" wrapText="1"/>
    </xf>
    <xf numFmtId="179" fontId="14" fillId="0" borderId="12" xfId="0" applyNumberFormat="1" applyFont="1" applyBorder="1" applyAlignment="1">
      <alignment horizontal="center" vertical="center" wrapText="1"/>
    </xf>
    <xf numFmtId="179" fontId="14" fillId="0" borderId="14" xfId="0" applyNumberFormat="1" applyFont="1" applyBorder="1" applyAlignment="1">
      <alignment horizontal="center" vertical="center" wrapText="1"/>
    </xf>
    <xf numFmtId="179" fontId="14" fillId="0" borderId="17" xfId="0" applyNumberFormat="1" applyFont="1" applyBorder="1" applyAlignment="1">
      <alignment horizontal="center" vertical="center" wrapText="1"/>
    </xf>
    <xf numFmtId="2" fontId="14" fillId="24" borderId="14" xfId="0" applyNumberFormat="1" applyFont="1" applyFill="1" applyBorder="1" applyAlignment="1">
      <alignment horizontal="left" vertical="center" wrapText="1"/>
    </xf>
    <xf numFmtId="2" fontId="14" fillId="24" borderId="17" xfId="0" applyNumberFormat="1" applyFont="1" applyFill="1" applyBorder="1" applyAlignment="1">
      <alignment horizontal="left" vertical="center" wrapText="1"/>
    </xf>
    <xf numFmtId="49" fontId="14" fillId="24" borderId="14" xfId="53" applyNumberFormat="1" applyFont="1" applyFill="1" applyBorder="1" applyAlignment="1">
      <alignment horizontal="left" vertical="center" wrapText="1"/>
      <protection/>
    </xf>
    <xf numFmtId="49" fontId="14" fillId="24" borderId="17" xfId="53" applyNumberFormat="1" applyFont="1" applyFill="1" applyBorder="1" applyAlignment="1">
      <alignment horizontal="left" vertical="center" wrapText="1"/>
      <protection/>
    </xf>
    <xf numFmtId="0" fontId="14" fillId="0" borderId="12" xfId="0" applyFont="1" applyBorder="1" applyAlignment="1">
      <alignment horizontal="left" vertical="center" wrapText="1"/>
    </xf>
    <xf numFmtId="177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4" fillId="0" borderId="10" xfId="0" applyFont="1" applyBorder="1" applyAlignment="1">
      <alignment vertical="center" wrapText="1"/>
    </xf>
    <xf numFmtId="0" fontId="14" fillId="0" borderId="25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" fillId="24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14" fillId="0" borderId="25" xfId="0" applyFont="1" applyBorder="1" applyAlignment="1">
      <alignment horizontal="right"/>
    </xf>
    <xf numFmtId="0" fontId="14" fillId="24" borderId="10" xfId="0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7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113.75390625" style="202" customWidth="1"/>
    <col min="2" max="16384" width="9.125" style="202" customWidth="1"/>
  </cols>
  <sheetData>
    <row r="1" ht="26.25" customHeight="1">
      <c r="A1" s="186" t="s">
        <v>43</v>
      </c>
    </row>
    <row r="2" ht="14.25" customHeight="1">
      <c r="A2" s="187" t="s">
        <v>44</v>
      </c>
    </row>
    <row r="3" ht="14.25" customHeight="1">
      <c r="A3" s="187" t="s">
        <v>42</v>
      </c>
    </row>
    <row r="4" ht="18.75">
      <c r="A4" s="187"/>
    </row>
    <row r="5" ht="18.75">
      <c r="A5" s="187"/>
    </row>
    <row r="6" ht="18" customHeight="1">
      <c r="A6" s="187" t="s">
        <v>296</v>
      </c>
    </row>
    <row r="7" ht="18.75">
      <c r="A7" s="187"/>
    </row>
    <row r="8" ht="19.5" customHeight="1">
      <c r="A8" s="218" t="s">
        <v>136</v>
      </c>
    </row>
    <row r="9" ht="45.75" customHeight="1">
      <c r="A9" s="221" t="s">
        <v>45</v>
      </c>
    </row>
    <row r="10" ht="39" customHeight="1">
      <c r="A10" s="220" t="s">
        <v>10</v>
      </c>
    </row>
    <row r="11" ht="39" customHeight="1">
      <c r="A11" s="205" t="s">
        <v>11</v>
      </c>
    </row>
    <row r="12" ht="62.25" customHeight="1">
      <c r="A12" s="205" t="s">
        <v>157</v>
      </c>
    </row>
    <row r="13" ht="79.5" customHeight="1">
      <c r="A13" s="207" t="s">
        <v>39</v>
      </c>
    </row>
    <row r="14" ht="36.75" customHeight="1">
      <c r="A14" s="205" t="s">
        <v>12</v>
      </c>
    </row>
    <row r="15" ht="56.25" customHeight="1">
      <c r="A15" s="205" t="s">
        <v>13</v>
      </c>
    </row>
    <row r="16" ht="17.25" customHeight="1" hidden="1">
      <c r="A16" s="205"/>
    </row>
    <row r="17" ht="15.75" customHeight="1">
      <c r="A17" s="204" t="s">
        <v>436</v>
      </c>
    </row>
    <row r="18" ht="9.75" customHeight="1" hidden="1">
      <c r="A18" s="208"/>
    </row>
    <row r="19" ht="56.25">
      <c r="A19" s="222" t="s">
        <v>302</v>
      </c>
    </row>
    <row r="20" ht="73.5" customHeight="1">
      <c r="A20" s="222" t="s">
        <v>303</v>
      </c>
    </row>
    <row r="21" ht="41.25" customHeight="1">
      <c r="A21" s="220" t="s">
        <v>14</v>
      </c>
    </row>
    <row r="22" ht="0.75" customHeight="1" hidden="1">
      <c r="A22" s="208"/>
    </row>
    <row r="23" ht="55.5" customHeight="1">
      <c r="A23" s="208" t="s">
        <v>15</v>
      </c>
    </row>
    <row r="24" ht="15.75" customHeight="1" hidden="1">
      <c r="A24" s="208"/>
    </row>
    <row r="25" ht="63" customHeight="1">
      <c r="A25" s="220" t="s">
        <v>16</v>
      </c>
    </row>
    <row r="26" ht="84.75" customHeight="1">
      <c r="A26" s="208" t="s">
        <v>17</v>
      </c>
    </row>
    <row r="27" ht="1.5" customHeight="1" hidden="1">
      <c r="A27" s="208"/>
    </row>
    <row r="28" ht="45.75" customHeight="1">
      <c r="A28" s="208" t="s">
        <v>18</v>
      </c>
    </row>
    <row r="29" ht="93" customHeight="1">
      <c r="A29" s="208" t="s">
        <v>19</v>
      </c>
    </row>
    <row r="30" ht="87.75" customHeight="1">
      <c r="A30" s="208" t="s">
        <v>46</v>
      </c>
    </row>
    <row r="31" ht="36.75" customHeight="1">
      <c r="A31" s="204" t="s">
        <v>438</v>
      </c>
    </row>
    <row r="32" ht="74.25" customHeight="1">
      <c r="A32" s="222" t="s">
        <v>47</v>
      </c>
    </row>
    <row r="33" ht="19.5" customHeight="1">
      <c r="A33" s="205" t="s">
        <v>440</v>
      </c>
    </row>
    <row r="34" ht="109.5" customHeight="1">
      <c r="A34" s="205" t="s">
        <v>441</v>
      </c>
    </row>
    <row r="35" ht="82.5" customHeight="1">
      <c r="A35" s="205" t="s">
        <v>442</v>
      </c>
    </row>
    <row r="36" ht="105" customHeight="1">
      <c r="A36" s="205" t="s">
        <v>171</v>
      </c>
    </row>
    <row r="37" ht="93.75" customHeight="1">
      <c r="A37" s="205" t="s">
        <v>443</v>
      </c>
    </row>
    <row r="38" ht="109.5" customHeight="1">
      <c r="A38" s="205" t="s">
        <v>177</v>
      </c>
    </row>
    <row r="39" ht="99.75" customHeight="1">
      <c r="A39" s="205" t="s">
        <v>174</v>
      </c>
    </row>
    <row r="40" ht="18.75" customHeight="1" hidden="1">
      <c r="A40" s="208"/>
    </row>
    <row r="41" ht="1.5" customHeight="1" hidden="1">
      <c r="A41" s="208" t="s">
        <v>173</v>
      </c>
    </row>
    <row r="42" ht="0.75" customHeight="1" hidden="1">
      <c r="A42" s="208"/>
    </row>
    <row r="43" ht="42" customHeight="1" hidden="1">
      <c r="A43" s="208" t="s">
        <v>172</v>
      </c>
    </row>
    <row r="44" ht="1.5" customHeight="1" hidden="1">
      <c r="A44" s="208"/>
    </row>
    <row r="45" ht="110.25" customHeight="1" hidden="1">
      <c r="A45" s="208" t="s">
        <v>444</v>
      </c>
    </row>
    <row r="46" ht="94.5" customHeight="1" hidden="1">
      <c r="A46" s="205" t="s">
        <v>445</v>
      </c>
    </row>
    <row r="47" ht="63" customHeight="1" hidden="1">
      <c r="A47" s="206" t="s">
        <v>446</v>
      </c>
    </row>
    <row r="48" ht="27.75" customHeight="1" hidden="1">
      <c r="A48" s="208"/>
    </row>
    <row r="49" ht="94.5" customHeight="1" hidden="1">
      <c r="A49" s="208"/>
    </row>
    <row r="50" ht="126" customHeight="1" hidden="1">
      <c r="A50" s="208"/>
    </row>
    <row r="51" ht="70.5" customHeight="1" hidden="1">
      <c r="A51" s="208"/>
    </row>
    <row r="52" ht="69" customHeight="1">
      <c r="A52" s="205" t="s">
        <v>175</v>
      </c>
    </row>
    <row r="53" ht="91.5" customHeight="1">
      <c r="A53" s="204" t="s">
        <v>176</v>
      </c>
    </row>
    <row r="54" ht="9" customHeight="1" hidden="1">
      <c r="A54" s="204"/>
    </row>
    <row r="55" ht="105" customHeight="1">
      <c r="A55" s="208" t="s">
        <v>160</v>
      </c>
    </row>
    <row r="56" ht="77.25" customHeight="1">
      <c r="A56" s="208" t="s">
        <v>365</v>
      </c>
    </row>
    <row r="57" ht="0.75" customHeight="1" hidden="1">
      <c r="A57" s="208"/>
    </row>
    <row r="58" ht="126.75" customHeight="1">
      <c r="A58" s="208" t="s">
        <v>48</v>
      </c>
    </row>
    <row r="59" ht="42" customHeight="1">
      <c r="A59" s="204" t="s">
        <v>447</v>
      </c>
    </row>
    <row r="60" ht="82.5" customHeight="1">
      <c r="A60" s="205" t="s">
        <v>159</v>
      </c>
    </row>
    <row r="61" ht="9" customHeight="1" hidden="1">
      <c r="A61" s="208"/>
    </row>
    <row r="62" ht="65.25" customHeight="1">
      <c r="A62" s="204" t="s">
        <v>20</v>
      </c>
    </row>
    <row r="63" ht="74.25" customHeight="1">
      <c r="A63" s="208" t="s">
        <v>448</v>
      </c>
    </row>
    <row r="64" ht="106.5" customHeight="1">
      <c r="A64" s="209" t="s">
        <v>449</v>
      </c>
    </row>
    <row r="65" ht="98.25" customHeight="1">
      <c r="A65" s="210" t="s">
        <v>450</v>
      </c>
    </row>
    <row r="66" ht="86.25" customHeight="1">
      <c r="A66" s="211" t="s">
        <v>49</v>
      </c>
    </row>
    <row r="67" ht="6" customHeight="1" hidden="1">
      <c r="A67" s="211"/>
    </row>
    <row r="68" ht="28.5" customHeight="1">
      <c r="A68" s="212" t="s">
        <v>21</v>
      </c>
    </row>
    <row r="69" ht="1.5" customHeight="1" hidden="1">
      <c r="A69" s="211"/>
    </row>
    <row r="70" ht="110.25" customHeight="1">
      <c r="A70" s="211" t="s">
        <v>22</v>
      </c>
    </row>
    <row r="71" ht="108.75" customHeight="1">
      <c r="A71" s="211" t="s">
        <v>23</v>
      </c>
    </row>
    <row r="72" ht="92.25" customHeight="1">
      <c r="A72" s="211" t="s">
        <v>50</v>
      </c>
    </row>
    <row r="73" ht="35.25" customHeight="1">
      <c r="A73" s="212" t="s">
        <v>51</v>
      </c>
    </row>
    <row r="74" ht="9" customHeight="1" hidden="1">
      <c r="A74" s="211"/>
    </row>
    <row r="75" ht="80.25" customHeight="1">
      <c r="A75" s="209" t="s">
        <v>158</v>
      </c>
    </row>
    <row r="76" ht="36" customHeight="1">
      <c r="A76" s="204" t="s">
        <v>52</v>
      </c>
    </row>
    <row r="77" ht="5.25" customHeight="1" hidden="1">
      <c r="A77" s="204"/>
    </row>
    <row r="78" ht="73.5" customHeight="1">
      <c r="A78" s="208" t="s">
        <v>255</v>
      </c>
    </row>
    <row r="79" ht="49.5" customHeight="1">
      <c r="A79" s="208" t="s">
        <v>53</v>
      </c>
    </row>
    <row r="80" ht="38.25" customHeight="1">
      <c r="A80" s="204" t="s">
        <v>54</v>
      </c>
    </row>
    <row r="81" ht="49.5" customHeight="1">
      <c r="A81" s="208" t="s">
        <v>435</v>
      </c>
    </row>
    <row r="82" ht="55.5" customHeight="1">
      <c r="A82" s="208" t="s">
        <v>24</v>
      </c>
    </row>
    <row r="83" ht="53.25" customHeight="1">
      <c r="A83" s="208" t="s">
        <v>25</v>
      </c>
    </row>
    <row r="84" ht="51" customHeight="1">
      <c r="A84" s="208" t="s">
        <v>26</v>
      </c>
    </row>
    <row r="85" ht="45.75" customHeight="1">
      <c r="A85" s="208" t="s">
        <v>55</v>
      </c>
    </row>
    <row r="86" ht="27" customHeight="1">
      <c r="A86" s="208" t="s">
        <v>361</v>
      </c>
    </row>
    <row r="87" ht="24" customHeight="1">
      <c r="A87" s="208" t="s">
        <v>362</v>
      </c>
    </row>
    <row r="88" ht="24" customHeight="1">
      <c r="A88" s="208" t="s">
        <v>363</v>
      </c>
    </row>
    <row r="89" ht="44.25" customHeight="1">
      <c r="A89" s="208" t="s">
        <v>56</v>
      </c>
    </row>
    <row r="90" ht="23.25" customHeight="1">
      <c r="A90" s="208" t="s">
        <v>57</v>
      </c>
    </row>
    <row r="91" ht="23.25" customHeight="1">
      <c r="A91" s="208" t="s">
        <v>58</v>
      </c>
    </row>
    <row r="92" ht="24.75" customHeight="1">
      <c r="A92" s="208" t="s">
        <v>59</v>
      </c>
    </row>
    <row r="93" ht="42.75" customHeight="1">
      <c r="A93" s="213" t="s">
        <v>304</v>
      </c>
    </row>
    <row r="94" ht="45" customHeight="1">
      <c r="A94" s="205" t="s">
        <v>305</v>
      </c>
    </row>
    <row r="95" ht="90" customHeight="1">
      <c r="A95" s="204" t="s">
        <v>60</v>
      </c>
    </row>
    <row r="96" ht="6.75" customHeight="1">
      <c r="A96" s="208"/>
    </row>
    <row r="97" ht="1.5" customHeight="1" hidden="1">
      <c r="A97" s="208"/>
    </row>
    <row r="98" ht="10.5" customHeight="1">
      <c r="A98" s="214"/>
    </row>
    <row r="99" ht="24.75" customHeight="1">
      <c r="A99" s="208" t="s">
        <v>61</v>
      </c>
    </row>
    <row r="100" ht="18.75">
      <c r="A100" s="214"/>
    </row>
    <row r="101" ht="18.75">
      <c r="A101" s="214"/>
    </row>
    <row r="102" ht="18.75">
      <c r="A102" s="214"/>
    </row>
    <row r="103" ht="18.75">
      <c r="A103" s="214"/>
    </row>
    <row r="104" ht="18.75">
      <c r="A104" s="214"/>
    </row>
    <row r="105" ht="18.75">
      <c r="A105" s="214"/>
    </row>
    <row r="106" ht="18.75">
      <c r="A106" s="214"/>
    </row>
    <row r="107" ht="18.75">
      <c r="A107" s="214"/>
    </row>
    <row r="108" ht="18.75">
      <c r="A108" s="214"/>
    </row>
    <row r="109" ht="18.75">
      <c r="A109" s="214"/>
    </row>
    <row r="110" ht="18.75">
      <c r="A110" s="218"/>
    </row>
    <row r="111" ht="18.75">
      <c r="A111" s="203"/>
    </row>
    <row r="112" ht="18.75">
      <c r="A112" s="214"/>
    </row>
    <row r="113" ht="18.75">
      <c r="A113" s="214"/>
    </row>
    <row r="114" ht="18.75">
      <c r="A114" s="214"/>
    </row>
    <row r="115" ht="18.75">
      <c r="A115" s="214"/>
    </row>
    <row r="116" ht="18.75">
      <c r="A116" s="214"/>
    </row>
    <row r="117" ht="18.75">
      <c r="A117" s="203"/>
    </row>
    <row r="118" ht="18.75">
      <c r="A118" s="203"/>
    </row>
    <row r="119" ht="18.75">
      <c r="A119" s="219"/>
    </row>
    <row r="120" ht="18.75">
      <c r="A120" s="214"/>
    </row>
    <row r="121" ht="18.75">
      <c r="A121" s="214"/>
    </row>
    <row r="122" ht="18.75">
      <c r="A122" s="214"/>
    </row>
    <row r="123" ht="18.75">
      <c r="A123" s="214"/>
    </row>
    <row r="124" ht="18.75">
      <c r="A124" s="214"/>
    </row>
    <row r="125" ht="18.75">
      <c r="A125" s="203"/>
    </row>
    <row r="126" ht="18.75">
      <c r="A126" s="203"/>
    </row>
    <row r="127" ht="18.75">
      <c r="A127" s="218"/>
    </row>
    <row r="128" ht="18.75">
      <c r="A128" s="203"/>
    </row>
    <row r="129" ht="18.75">
      <c r="A129" s="214"/>
    </row>
    <row r="130" ht="18.75">
      <c r="A130" s="214"/>
    </row>
    <row r="131" ht="18.75">
      <c r="A131" s="214"/>
    </row>
    <row r="132" ht="18.75">
      <c r="A132" s="214"/>
    </row>
    <row r="133" ht="18.75">
      <c r="A133" s="214"/>
    </row>
    <row r="134" ht="18.75">
      <c r="A134" s="203"/>
    </row>
    <row r="135" ht="18.75">
      <c r="A135" s="203"/>
    </row>
    <row r="136" ht="13.5" customHeight="1">
      <c r="A136" s="219"/>
    </row>
    <row r="137" ht="12.75" customHeight="1" hidden="1">
      <c r="A137" s="214"/>
    </row>
    <row r="138" ht="51.75" customHeight="1">
      <c r="A138" s="214"/>
    </row>
    <row r="139" ht="18.75">
      <c r="A139" s="214"/>
    </row>
    <row r="140" ht="18.75">
      <c r="A140" s="214"/>
    </row>
    <row r="141" ht="18.75">
      <c r="A141" s="214"/>
    </row>
    <row r="142" ht="18.75">
      <c r="A142" s="214"/>
    </row>
    <row r="143" ht="18.75">
      <c r="A143" s="214"/>
    </row>
    <row r="144" ht="18.75">
      <c r="A144" s="214"/>
    </row>
    <row r="145" ht="18.75">
      <c r="A145" s="203"/>
    </row>
    <row r="146" ht="18.75">
      <c r="A146" s="203"/>
    </row>
    <row r="147" ht="18.75">
      <c r="A147" s="219"/>
    </row>
    <row r="148" ht="18.75">
      <c r="A148" s="214"/>
    </row>
    <row r="149" ht="18.75">
      <c r="A149" s="214"/>
    </row>
    <row r="150" ht="18.75">
      <c r="A150" s="214"/>
    </row>
    <row r="151" ht="18.75">
      <c r="A151" s="214"/>
    </row>
    <row r="152" ht="18.75">
      <c r="A152" s="214"/>
    </row>
    <row r="153" ht="18.75">
      <c r="A153" s="203"/>
    </row>
    <row r="154" ht="18.75">
      <c r="A154" s="203"/>
    </row>
    <row r="155" ht="18.75">
      <c r="A155" s="203"/>
    </row>
    <row r="156" ht="18.75">
      <c r="A156" s="203"/>
    </row>
    <row r="157" ht="18.75">
      <c r="A157" s="203"/>
    </row>
    <row r="158" ht="18.75">
      <c r="A158" s="203"/>
    </row>
    <row r="159" ht="18.75">
      <c r="A159" s="203"/>
    </row>
    <row r="160" ht="18.75">
      <c r="A160" s="203"/>
    </row>
    <row r="161" ht="18.75">
      <c r="A161" s="203"/>
    </row>
    <row r="162" ht="18.75">
      <c r="A162" s="203"/>
    </row>
    <row r="163" ht="18.75">
      <c r="A163" s="203"/>
    </row>
    <row r="164" ht="18.75">
      <c r="A164" s="203"/>
    </row>
    <row r="165" ht="18.75">
      <c r="A165" s="203"/>
    </row>
    <row r="166" ht="18.75">
      <c r="A166" s="203"/>
    </row>
    <row r="167" ht="18.75">
      <c r="A167" s="203"/>
    </row>
  </sheetData>
  <sheetProtection/>
  <printOptions/>
  <pageMargins left="0.68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25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4.25390625" style="0" customWidth="1"/>
    <col min="2" max="2" width="25.625" style="0" customWidth="1"/>
    <col min="3" max="3" width="32.75390625" style="0" customWidth="1"/>
    <col min="4" max="4" width="11.875" style="0" customWidth="1"/>
    <col min="5" max="5" width="12.25390625" style="0" customWidth="1"/>
    <col min="6" max="6" width="11.25390625" style="0" customWidth="1"/>
  </cols>
  <sheetData>
    <row r="1" spans="3:6" ht="12.75">
      <c r="C1" s="223"/>
      <c r="D1" s="223"/>
      <c r="E1" s="223"/>
      <c r="F1" s="223"/>
    </row>
    <row r="2" spans="3:6" ht="12.75">
      <c r="C2" s="223"/>
      <c r="D2" s="223"/>
      <c r="E2" s="223"/>
      <c r="F2" s="223"/>
    </row>
    <row r="3" spans="3:6" ht="12.75">
      <c r="C3" s="223"/>
      <c r="D3" s="223"/>
      <c r="E3" s="223"/>
      <c r="F3" s="223"/>
    </row>
    <row r="4" spans="1:6" ht="15">
      <c r="A4" s="225" t="s">
        <v>199</v>
      </c>
      <c r="B4" s="225"/>
      <c r="C4" s="225"/>
      <c r="D4" s="225"/>
      <c r="E4" s="225"/>
      <c r="F4" s="225"/>
    </row>
    <row r="5" spans="1:7" ht="15.75" customHeight="1">
      <c r="A5" s="226" t="s">
        <v>155</v>
      </c>
      <c r="B5" s="226"/>
      <c r="C5" s="226"/>
      <c r="D5" s="226"/>
      <c r="E5" s="226"/>
      <c r="F5" s="226"/>
      <c r="G5" s="17"/>
    </row>
    <row r="6" spans="1:6" ht="15.75" customHeight="1">
      <c r="A6" s="226" t="s">
        <v>127</v>
      </c>
      <c r="B6" s="226"/>
      <c r="C6" s="226"/>
      <c r="D6" s="226"/>
      <c r="E6" s="226"/>
      <c r="F6" s="226"/>
    </row>
    <row r="7" spans="1:6" ht="15">
      <c r="A7" s="12"/>
      <c r="B7" s="12"/>
      <c r="C7" s="12"/>
      <c r="D7" s="12"/>
      <c r="E7" s="12"/>
      <c r="F7" s="12"/>
    </row>
    <row r="8" spans="1:6" ht="15">
      <c r="A8" s="12"/>
      <c r="B8" s="12"/>
      <c r="C8" s="12"/>
      <c r="D8" s="12"/>
      <c r="E8" s="12"/>
      <c r="F8" s="12"/>
    </row>
    <row r="9" spans="1:6" ht="14.25">
      <c r="A9" s="224" t="s">
        <v>200</v>
      </c>
      <c r="B9" s="224"/>
      <c r="C9" s="224"/>
      <c r="D9" s="224"/>
      <c r="E9" s="224"/>
      <c r="F9" s="224"/>
    </row>
    <row r="10" spans="1:6" ht="14.25">
      <c r="A10" s="224" t="s">
        <v>27</v>
      </c>
      <c r="B10" s="224"/>
      <c r="C10" s="224"/>
      <c r="D10" s="224"/>
      <c r="E10" s="224"/>
      <c r="F10" s="224"/>
    </row>
    <row r="11" spans="1:6" ht="15">
      <c r="A11" s="12"/>
      <c r="B11" s="12"/>
      <c r="C11" s="12"/>
      <c r="D11" s="12"/>
      <c r="E11" s="12"/>
      <c r="F11" s="12"/>
    </row>
    <row r="12" spans="1:6" ht="150">
      <c r="A12" s="14" t="s">
        <v>219</v>
      </c>
      <c r="B12" s="14" t="s">
        <v>480</v>
      </c>
      <c r="C12" s="21" t="s">
        <v>201</v>
      </c>
      <c r="D12" s="21" t="s">
        <v>28</v>
      </c>
      <c r="E12" s="21" t="s">
        <v>433</v>
      </c>
      <c r="F12" s="21" t="s">
        <v>29</v>
      </c>
    </row>
    <row r="13" spans="1:6" ht="15">
      <c r="A13" s="19"/>
      <c r="B13" s="21"/>
      <c r="C13" s="21"/>
      <c r="D13" s="21"/>
      <c r="E13" s="21"/>
      <c r="F13" s="21"/>
    </row>
    <row r="14" spans="1:6" ht="15">
      <c r="A14" s="22"/>
      <c r="B14" s="14">
        <v>1</v>
      </c>
      <c r="C14" s="14">
        <v>2</v>
      </c>
      <c r="D14" s="14">
        <v>5</v>
      </c>
      <c r="E14" s="14">
        <v>6</v>
      </c>
      <c r="F14" s="14"/>
    </row>
    <row r="15" spans="1:6" ht="29.25" customHeight="1" thickBot="1">
      <c r="A15" s="24">
        <v>1</v>
      </c>
      <c r="B15" s="14" t="s">
        <v>32</v>
      </c>
      <c r="C15" s="21" t="s">
        <v>469</v>
      </c>
      <c r="D15" s="88">
        <v>0</v>
      </c>
      <c r="E15" s="88">
        <v>0</v>
      </c>
      <c r="F15" s="88">
        <v>0</v>
      </c>
    </row>
    <row r="16" spans="1:11" ht="30.75" customHeight="1" thickBot="1">
      <c r="A16" s="24">
        <v>2</v>
      </c>
      <c r="B16" s="14" t="s">
        <v>33</v>
      </c>
      <c r="C16" s="21" t="s">
        <v>470</v>
      </c>
      <c r="D16" s="119">
        <f aca="true" t="shared" si="0" ref="D16:F18">D17</f>
        <v>-2298270</v>
      </c>
      <c r="E16" s="120">
        <f t="shared" si="0"/>
        <v>-2298795</v>
      </c>
      <c r="F16" s="120">
        <f t="shared" si="0"/>
        <v>-2300595</v>
      </c>
      <c r="J16" s="20"/>
      <c r="K16" s="20"/>
    </row>
    <row r="17" spans="1:6" ht="27.75" customHeight="1" thickBot="1">
      <c r="A17" s="24">
        <v>3</v>
      </c>
      <c r="B17" s="14" t="s">
        <v>34</v>
      </c>
      <c r="C17" s="21" t="s">
        <v>471</v>
      </c>
      <c r="D17" s="119">
        <f t="shared" si="0"/>
        <v>-2298270</v>
      </c>
      <c r="E17" s="120">
        <f t="shared" si="0"/>
        <v>-2298795</v>
      </c>
      <c r="F17" s="120">
        <f t="shared" si="0"/>
        <v>-2300595</v>
      </c>
    </row>
    <row r="18" spans="1:6" ht="30.75" customHeight="1" thickBot="1">
      <c r="A18" s="24">
        <v>4</v>
      </c>
      <c r="B18" s="14" t="s">
        <v>35</v>
      </c>
      <c r="C18" s="21" t="s">
        <v>472</v>
      </c>
      <c r="D18" s="119">
        <f t="shared" si="0"/>
        <v>-2298270</v>
      </c>
      <c r="E18" s="120">
        <f t="shared" si="0"/>
        <v>-2298795</v>
      </c>
      <c r="F18" s="120">
        <f t="shared" si="0"/>
        <v>-2300595</v>
      </c>
    </row>
    <row r="19" spans="1:6" ht="49.5" customHeight="1" thickBot="1">
      <c r="A19" s="24">
        <v>5</v>
      </c>
      <c r="B19" s="14" t="s">
        <v>36</v>
      </c>
      <c r="C19" s="21" t="s">
        <v>473</v>
      </c>
      <c r="D19" s="121">
        <v>-2298270</v>
      </c>
      <c r="E19" s="120">
        <v>-2298795</v>
      </c>
      <c r="F19" s="120">
        <v>-2300595</v>
      </c>
    </row>
    <row r="20" spans="1:6" ht="35.25" customHeight="1" thickBot="1">
      <c r="A20" s="24">
        <v>6</v>
      </c>
      <c r="B20" s="14" t="s">
        <v>37</v>
      </c>
      <c r="C20" s="21" t="s">
        <v>474</v>
      </c>
      <c r="D20" s="121">
        <f>D21</f>
        <v>2298270</v>
      </c>
      <c r="E20" s="120">
        <f>E21</f>
        <v>2298795</v>
      </c>
      <c r="F20" s="120">
        <f aca="true" t="shared" si="1" ref="E20:F22">F21</f>
        <v>2300595</v>
      </c>
    </row>
    <row r="21" spans="1:6" ht="30.75" customHeight="1" thickBot="1">
      <c r="A21" s="24">
        <v>7</v>
      </c>
      <c r="B21" s="14" t="s">
        <v>38</v>
      </c>
      <c r="C21" s="21" t="s">
        <v>475</v>
      </c>
      <c r="D21" s="121">
        <f>D22</f>
        <v>2298270</v>
      </c>
      <c r="E21" s="120">
        <f>E22</f>
        <v>2298795</v>
      </c>
      <c r="F21" s="120">
        <f t="shared" si="1"/>
        <v>2300595</v>
      </c>
    </row>
    <row r="22" spans="1:6" ht="34.5" customHeight="1" thickBot="1">
      <c r="A22" s="24">
        <v>8</v>
      </c>
      <c r="B22" s="14" t="s">
        <v>40</v>
      </c>
      <c r="C22" s="21" t="s">
        <v>476</v>
      </c>
      <c r="D22" s="121">
        <f>D23</f>
        <v>2298270</v>
      </c>
      <c r="E22" s="120">
        <f t="shared" si="1"/>
        <v>2298795</v>
      </c>
      <c r="F22" s="120">
        <f t="shared" si="1"/>
        <v>2300595</v>
      </c>
    </row>
    <row r="23" spans="1:6" ht="36" customHeight="1" thickBot="1">
      <c r="A23" s="24">
        <v>9</v>
      </c>
      <c r="B23" s="14" t="s">
        <v>41</v>
      </c>
      <c r="C23" s="21" t="s">
        <v>477</v>
      </c>
      <c r="D23" s="121">
        <v>2298270</v>
      </c>
      <c r="E23" s="120">
        <v>2298795</v>
      </c>
      <c r="F23" s="120">
        <v>2300595</v>
      </c>
    </row>
    <row r="24" spans="1:6" ht="27" customHeight="1">
      <c r="A24" s="24">
        <v>10</v>
      </c>
      <c r="B24" s="14"/>
      <c r="C24" s="21" t="s">
        <v>205</v>
      </c>
      <c r="D24" s="88">
        <v>0</v>
      </c>
      <c r="E24" s="88">
        <v>0</v>
      </c>
      <c r="F24" s="88">
        <v>0</v>
      </c>
    </row>
    <row r="25" spans="1:6" ht="14.25">
      <c r="A25" s="4"/>
      <c r="B25" s="4"/>
      <c r="C25" s="4"/>
      <c r="D25" s="4"/>
      <c r="E25" s="4"/>
      <c r="F25" s="4"/>
    </row>
  </sheetData>
  <sheetProtection/>
  <mergeCells count="8">
    <mergeCell ref="A10:F10"/>
    <mergeCell ref="A4:F4"/>
    <mergeCell ref="A5:F5"/>
    <mergeCell ref="A6:F6"/>
    <mergeCell ref="C1:F1"/>
    <mergeCell ref="C2:F2"/>
    <mergeCell ref="C3:F3"/>
    <mergeCell ref="A9:F9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62"/>
  <sheetViews>
    <sheetView zoomScalePageLayoutView="0" workbookViewId="0" topLeftCell="A1">
      <selection activeCell="A51" sqref="A51"/>
    </sheetView>
  </sheetViews>
  <sheetFormatPr defaultColWidth="9.00390625" defaultRowHeight="12.75"/>
  <cols>
    <col min="1" max="1" width="3.625" style="0" customWidth="1"/>
    <col min="2" max="2" width="6.125" style="0" customWidth="1"/>
    <col min="3" max="3" width="22.125" style="0" customWidth="1"/>
    <col min="4" max="4" width="71.125" style="0" customWidth="1"/>
    <col min="5" max="5" width="5.625" style="0" customWidth="1"/>
    <col min="6" max="6" width="9.125" style="0" hidden="1" customWidth="1"/>
  </cols>
  <sheetData>
    <row r="1" spans="1:4" ht="2.25" customHeight="1">
      <c r="A1" s="23"/>
      <c r="B1" s="4"/>
      <c r="C1" s="4"/>
      <c r="D1" s="4"/>
    </row>
    <row r="2" spans="1:4" ht="15">
      <c r="A2" s="225" t="s">
        <v>426</v>
      </c>
      <c r="B2" s="225"/>
      <c r="C2" s="225"/>
      <c r="D2" s="225"/>
    </row>
    <row r="3" spans="1:6" ht="12.75">
      <c r="A3" s="226" t="s">
        <v>126</v>
      </c>
      <c r="B3" s="226"/>
      <c r="C3" s="226"/>
      <c r="D3" s="226"/>
      <c r="E3" s="226"/>
      <c r="F3" s="226"/>
    </row>
    <row r="4" spans="1:6" ht="12.75">
      <c r="A4" s="226" t="s">
        <v>127</v>
      </c>
      <c r="B4" s="226"/>
      <c r="C4" s="226"/>
      <c r="D4" s="226"/>
      <c r="E4" s="226"/>
      <c r="F4" s="226"/>
    </row>
    <row r="5" spans="1:11" ht="16.5" customHeight="1">
      <c r="A5" s="50"/>
      <c r="B5" s="4"/>
      <c r="C5" s="228" t="s">
        <v>427</v>
      </c>
      <c r="D5" s="229"/>
      <c r="K5" s="17"/>
    </row>
    <row r="6" spans="1:11" ht="20.25" customHeight="1">
      <c r="A6" s="227" t="s">
        <v>30</v>
      </c>
      <c r="B6" s="227"/>
      <c r="C6" s="227"/>
      <c r="D6" s="227"/>
      <c r="K6" s="17"/>
    </row>
    <row r="7" spans="1:11" ht="15">
      <c r="A7" s="23"/>
      <c r="B7" s="4"/>
      <c r="C7" s="4"/>
      <c r="D7" s="4"/>
      <c r="K7" s="17"/>
    </row>
    <row r="8" spans="1:4" ht="12.75" customHeight="1">
      <c r="A8" s="230" t="s">
        <v>197</v>
      </c>
      <c r="B8" s="232" t="s">
        <v>419</v>
      </c>
      <c r="C8" s="230" t="s">
        <v>195</v>
      </c>
      <c r="D8" s="230" t="s">
        <v>196</v>
      </c>
    </row>
    <row r="9" spans="1:4" ht="28.5" customHeight="1">
      <c r="A9" s="231"/>
      <c r="B9" s="232"/>
      <c r="C9" s="231"/>
      <c r="D9" s="231"/>
    </row>
    <row r="10" spans="1:4" ht="14.25">
      <c r="A10" s="18">
        <v>1</v>
      </c>
      <c r="B10" s="18">
        <v>2</v>
      </c>
      <c r="C10" s="18">
        <v>3</v>
      </c>
      <c r="D10" s="18">
        <v>4</v>
      </c>
    </row>
    <row r="11" spans="1:4" ht="18" customHeight="1">
      <c r="A11" s="34"/>
      <c r="B11" s="34">
        <v>810</v>
      </c>
      <c r="C11" s="232" t="s">
        <v>256</v>
      </c>
      <c r="D11" s="232"/>
    </row>
    <row r="12" spans="1:4" ht="12.75" customHeight="1" hidden="1">
      <c r="A12" s="14">
        <v>1</v>
      </c>
      <c r="B12" s="14">
        <v>791</v>
      </c>
      <c r="C12" s="14" t="s">
        <v>420</v>
      </c>
      <c r="D12" s="14" t="s">
        <v>424</v>
      </c>
    </row>
    <row r="13" spans="1:4" ht="12.75" customHeight="1" hidden="1">
      <c r="A13" s="14">
        <v>2</v>
      </c>
      <c r="B13" s="14">
        <v>791</v>
      </c>
      <c r="C13" s="14" t="s">
        <v>421</v>
      </c>
      <c r="D13" s="21" t="s">
        <v>425</v>
      </c>
    </row>
    <row r="14" spans="1:4" ht="27.75" customHeight="1" hidden="1" thickBot="1">
      <c r="A14" s="14"/>
      <c r="B14" s="14">
        <v>824</v>
      </c>
      <c r="C14" s="233" t="s">
        <v>422</v>
      </c>
      <c r="D14" s="233"/>
    </row>
    <row r="15" spans="1:8" ht="64.5" customHeight="1">
      <c r="A15" s="14">
        <v>1</v>
      </c>
      <c r="B15" s="14">
        <v>810</v>
      </c>
      <c r="C15" s="113" t="s">
        <v>178</v>
      </c>
      <c r="D15" s="111" t="s">
        <v>498</v>
      </c>
      <c r="E15" s="51"/>
      <c r="F15" s="35"/>
      <c r="H15" s="35"/>
    </row>
    <row r="16" spans="1:8" ht="64.5" customHeight="1">
      <c r="A16" s="56">
        <v>2</v>
      </c>
      <c r="B16" s="56">
        <v>810</v>
      </c>
      <c r="C16" s="113" t="s">
        <v>453</v>
      </c>
      <c r="D16" s="112" t="s">
        <v>454</v>
      </c>
      <c r="E16" s="51"/>
      <c r="F16" s="35"/>
      <c r="H16" s="35"/>
    </row>
    <row r="17" spans="1:8" ht="52.5" customHeight="1">
      <c r="A17" s="56">
        <v>3</v>
      </c>
      <c r="B17" s="56">
        <v>810</v>
      </c>
      <c r="C17" s="113" t="s">
        <v>128</v>
      </c>
      <c r="D17" s="112" t="s">
        <v>130</v>
      </c>
      <c r="E17" s="51"/>
      <c r="F17" s="35"/>
      <c r="H17" s="35"/>
    </row>
    <row r="18" spans="1:8" ht="44.25" customHeight="1">
      <c r="A18" s="56">
        <v>4</v>
      </c>
      <c r="B18" s="56">
        <v>810</v>
      </c>
      <c r="C18" s="113" t="s">
        <v>131</v>
      </c>
      <c r="D18" s="112" t="s">
        <v>129</v>
      </c>
      <c r="E18" s="51"/>
      <c r="F18" s="35"/>
      <c r="H18" s="35"/>
    </row>
    <row r="19" spans="1:7" ht="42.75" customHeight="1">
      <c r="A19" s="14">
        <v>5</v>
      </c>
      <c r="B19" s="14">
        <v>810</v>
      </c>
      <c r="C19" s="113" t="s">
        <v>326</v>
      </c>
      <c r="D19" s="84" t="s">
        <v>366</v>
      </c>
      <c r="G19" s="35"/>
    </row>
    <row r="20" spans="1:7" ht="50.25" customHeight="1">
      <c r="A20" s="14">
        <v>6</v>
      </c>
      <c r="B20" s="14">
        <v>810</v>
      </c>
      <c r="C20" s="113" t="s">
        <v>499</v>
      </c>
      <c r="D20" s="112" t="s">
        <v>132</v>
      </c>
      <c r="G20" s="35"/>
    </row>
    <row r="21" spans="1:7" ht="30.75" customHeight="1">
      <c r="A21" s="14">
        <v>7</v>
      </c>
      <c r="B21" s="14">
        <v>810</v>
      </c>
      <c r="C21" s="113" t="s">
        <v>187</v>
      </c>
      <c r="D21" s="84" t="s">
        <v>455</v>
      </c>
      <c r="G21" s="35"/>
    </row>
    <row r="22" spans="1:4" ht="34.5" customHeight="1">
      <c r="A22" s="14">
        <v>8</v>
      </c>
      <c r="B22" s="14">
        <v>810</v>
      </c>
      <c r="C22" s="113" t="s">
        <v>188</v>
      </c>
      <c r="D22" s="112" t="s">
        <v>456</v>
      </c>
    </row>
    <row r="23" spans="1:4" ht="24.75" customHeight="1">
      <c r="A23" s="14">
        <v>9</v>
      </c>
      <c r="B23" s="14">
        <v>810</v>
      </c>
      <c r="C23" s="113" t="s">
        <v>189</v>
      </c>
      <c r="D23" s="116" t="s">
        <v>500</v>
      </c>
    </row>
    <row r="24" spans="1:4" ht="53.25" customHeight="1">
      <c r="A24" s="14">
        <v>10</v>
      </c>
      <c r="B24" s="14">
        <v>810</v>
      </c>
      <c r="C24" s="113" t="s">
        <v>190</v>
      </c>
      <c r="D24" s="112" t="s">
        <v>501</v>
      </c>
    </row>
    <row r="25" spans="1:4" ht="40.5" customHeight="1">
      <c r="A25" s="14">
        <v>11</v>
      </c>
      <c r="B25" s="14">
        <v>810</v>
      </c>
      <c r="C25" s="113" t="s">
        <v>133</v>
      </c>
      <c r="D25" s="112" t="s">
        <v>134</v>
      </c>
    </row>
    <row r="26" spans="1:4" ht="46.5" customHeight="1">
      <c r="A26" s="14">
        <v>12</v>
      </c>
      <c r="B26" s="14">
        <v>810</v>
      </c>
      <c r="C26" s="113" t="s">
        <v>191</v>
      </c>
      <c r="D26" s="112" t="s">
        <v>502</v>
      </c>
    </row>
    <row r="27" spans="1:4" ht="29.25" customHeight="1">
      <c r="A27" s="14">
        <v>13</v>
      </c>
      <c r="B27" s="14">
        <v>810</v>
      </c>
      <c r="C27" s="113" t="s">
        <v>192</v>
      </c>
      <c r="D27" s="112" t="s">
        <v>457</v>
      </c>
    </row>
    <row r="28" spans="1:4" ht="37.5" customHeight="1">
      <c r="A28" s="14">
        <v>14</v>
      </c>
      <c r="B28" s="14">
        <v>810</v>
      </c>
      <c r="C28" s="113" t="s">
        <v>193</v>
      </c>
      <c r="D28" s="112" t="s">
        <v>135</v>
      </c>
    </row>
    <row r="29" spans="1:4" ht="33" customHeight="1">
      <c r="A29" s="14">
        <v>15</v>
      </c>
      <c r="B29" s="14">
        <v>810</v>
      </c>
      <c r="C29" s="113" t="s">
        <v>194</v>
      </c>
      <c r="D29" s="112" t="s">
        <v>458</v>
      </c>
    </row>
    <row r="30" spans="1:4" ht="18" customHeight="1">
      <c r="A30" s="14">
        <v>16</v>
      </c>
      <c r="B30" s="14">
        <v>810</v>
      </c>
      <c r="C30" s="113" t="s">
        <v>420</v>
      </c>
      <c r="D30" s="112" t="s">
        <v>503</v>
      </c>
    </row>
    <row r="31" spans="1:4" ht="15" customHeight="1">
      <c r="A31" s="14">
        <v>17</v>
      </c>
      <c r="B31" s="14">
        <v>810</v>
      </c>
      <c r="C31" s="113" t="s">
        <v>423</v>
      </c>
      <c r="D31" s="112" t="s">
        <v>504</v>
      </c>
    </row>
    <row r="32" spans="1:4" ht="27" customHeight="1">
      <c r="A32" s="14">
        <v>18</v>
      </c>
      <c r="B32" s="14">
        <v>810</v>
      </c>
      <c r="C32" s="113" t="s">
        <v>505</v>
      </c>
      <c r="D32" s="112" t="s">
        <v>506</v>
      </c>
    </row>
    <row r="33" spans="1:4" ht="30.75" customHeight="1">
      <c r="A33" s="14">
        <v>19</v>
      </c>
      <c r="B33" s="14">
        <v>810</v>
      </c>
      <c r="C33" s="113" t="s">
        <v>507</v>
      </c>
      <c r="D33" s="84" t="s">
        <v>0</v>
      </c>
    </row>
    <row r="34" spans="1:4" ht="40.5" customHeight="1">
      <c r="A34" s="14">
        <v>20</v>
      </c>
      <c r="B34" s="14">
        <v>810</v>
      </c>
      <c r="C34" s="113" t="s">
        <v>2</v>
      </c>
      <c r="D34" s="107" t="s">
        <v>137</v>
      </c>
    </row>
    <row r="35" spans="1:4" s="51" customFormat="1" ht="41.25" customHeight="1">
      <c r="A35" s="125">
        <v>21</v>
      </c>
      <c r="B35" s="125">
        <v>810</v>
      </c>
      <c r="C35" s="58" t="s">
        <v>3</v>
      </c>
      <c r="D35" s="107" t="s">
        <v>138</v>
      </c>
    </row>
    <row r="36" spans="1:4" s="51" customFormat="1" ht="28.5" customHeight="1">
      <c r="A36" s="125">
        <v>22</v>
      </c>
      <c r="B36" s="125">
        <v>810</v>
      </c>
      <c r="C36" s="58" t="s">
        <v>1</v>
      </c>
      <c r="D36" s="107" t="s">
        <v>459</v>
      </c>
    </row>
    <row r="37" spans="1:4" s="51" customFormat="1" ht="31.5" customHeight="1">
      <c r="A37" s="125">
        <v>23</v>
      </c>
      <c r="B37" s="125">
        <v>810</v>
      </c>
      <c r="C37" s="58" t="s">
        <v>4</v>
      </c>
      <c r="D37" s="107" t="s">
        <v>5</v>
      </c>
    </row>
    <row r="38" spans="1:4" ht="28.5" customHeight="1" hidden="1">
      <c r="A38" s="52">
        <v>25</v>
      </c>
      <c r="B38" s="14">
        <v>802</v>
      </c>
      <c r="C38" s="113" t="s">
        <v>6</v>
      </c>
      <c r="D38" s="106" t="s">
        <v>7</v>
      </c>
    </row>
    <row r="39" spans="1:4" ht="56.25" customHeight="1">
      <c r="A39" s="14">
        <v>24</v>
      </c>
      <c r="B39" s="14">
        <v>810</v>
      </c>
      <c r="C39" s="113" t="s">
        <v>8</v>
      </c>
      <c r="D39" s="106" t="s">
        <v>139</v>
      </c>
    </row>
    <row r="40" spans="1:4" ht="56.25" customHeight="1">
      <c r="A40" s="14">
        <v>25</v>
      </c>
      <c r="B40" s="14">
        <v>810</v>
      </c>
      <c r="C40" s="113" t="s">
        <v>140</v>
      </c>
      <c r="D40" s="106" t="s">
        <v>141</v>
      </c>
    </row>
    <row r="41" spans="1:4" ht="65.25" customHeight="1">
      <c r="A41" s="14">
        <v>26</v>
      </c>
      <c r="B41" s="14">
        <v>810</v>
      </c>
      <c r="C41" s="113" t="s">
        <v>142</v>
      </c>
      <c r="D41" s="106" t="s">
        <v>143</v>
      </c>
    </row>
    <row r="42" spans="1:4" ht="1.5" customHeight="1" hidden="1">
      <c r="A42" s="14">
        <v>30</v>
      </c>
      <c r="B42" s="14">
        <v>802</v>
      </c>
      <c r="C42" s="58" t="s">
        <v>180</v>
      </c>
      <c r="D42" s="106" t="s">
        <v>460</v>
      </c>
    </row>
    <row r="43" spans="1:4" ht="8.25" customHeight="1" hidden="1">
      <c r="A43" s="109"/>
      <c r="B43" s="110"/>
      <c r="C43" s="58" t="s">
        <v>421</v>
      </c>
      <c r="D43" s="106" t="s">
        <v>9</v>
      </c>
    </row>
    <row r="44" spans="1:4" ht="62.25" customHeight="1">
      <c r="A44" s="14">
        <v>27</v>
      </c>
      <c r="B44" s="14">
        <v>810</v>
      </c>
      <c r="C44" s="113" t="s">
        <v>144</v>
      </c>
      <c r="D44" s="106" t="s">
        <v>145</v>
      </c>
    </row>
    <row r="45" spans="1:4" ht="62.25" customHeight="1">
      <c r="A45" s="14">
        <v>28</v>
      </c>
      <c r="B45" s="14">
        <v>810</v>
      </c>
      <c r="C45" s="113" t="s">
        <v>146</v>
      </c>
      <c r="D45" s="106" t="s">
        <v>147</v>
      </c>
    </row>
    <row r="46" spans="1:4" ht="28.5" customHeight="1">
      <c r="A46" s="108">
        <v>29</v>
      </c>
      <c r="B46" s="117">
        <v>810</v>
      </c>
      <c r="C46" s="58" t="s">
        <v>179</v>
      </c>
      <c r="D46" s="106" t="s">
        <v>148</v>
      </c>
    </row>
    <row r="47" spans="1:4" ht="14.25" customHeight="1">
      <c r="A47" s="108">
        <v>30</v>
      </c>
      <c r="B47" s="117">
        <v>810</v>
      </c>
      <c r="C47" s="58" t="s">
        <v>180</v>
      </c>
      <c r="D47" s="106" t="s">
        <v>460</v>
      </c>
    </row>
    <row r="48" spans="1:4" ht="63.75" customHeight="1">
      <c r="A48" s="114">
        <v>31</v>
      </c>
      <c r="B48" s="117">
        <v>810</v>
      </c>
      <c r="C48" s="58" t="s">
        <v>421</v>
      </c>
      <c r="D48" s="106" t="s">
        <v>9</v>
      </c>
    </row>
    <row r="49" spans="1:4" ht="30.75" customHeight="1">
      <c r="A49" s="115">
        <v>32</v>
      </c>
      <c r="B49" s="118">
        <v>810</v>
      </c>
      <c r="C49" s="58" t="s">
        <v>253</v>
      </c>
      <c r="D49" s="47" t="s">
        <v>254</v>
      </c>
    </row>
    <row r="50" spans="1:4" ht="29.25" customHeight="1">
      <c r="A50" s="115">
        <v>33</v>
      </c>
      <c r="B50" s="118">
        <v>810</v>
      </c>
      <c r="C50" s="58" t="s">
        <v>149</v>
      </c>
      <c r="D50" s="47" t="s">
        <v>150</v>
      </c>
    </row>
    <row r="62" spans="3:4" ht="14.25">
      <c r="C62" s="4"/>
      <c r="D62" s="4"/>
    </row>
  </sheetData>
  <sheetProtection/>
  <mergeCells count="11">
    <mergeCell ref="A8:A9"/>
    <mergeCell ref="B8:B9"/>
    <mergeCell ref="C8:C9"/>
    <mergeCell ref="C14:D14"/>
    <mergeCell ref="D8:D9"/>
    <mergeCell ref="C11:D11"/>
    <mergeCell ref="A2:D2"/>
    <mergeCell ref="A6:D6"/>
    <mergeCell ref="C5:D5"/>
    <mergeCell ref="A3:F3"/>
    <mergeCell ref="A4:F4"/>
  </mergeCells>
  <printOptions/>
  <pageMargins left="0.7874015748031497" right="0.1968503937007874" top="0.1968503937007874" bottom="0.1968503937007874" header="0.3937007874015748" footer="0.5118110236220472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14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6.875" style="0" customWidth="1"/>
    <col min="2" max="2" width="11.375" style="0" customWidth="1"/>
    <col min="3" max="3" width="26.625" style="0" customWidth="1"/>
    <col min="4" max="4" width="45.625" style="0" customWidth="1"/>
    <col min="5" max="6" width="9.125" style="0" hidden="1" customWidth="1"/>
  </cols>
  <sheetData>
    <row r="1" spans="1:9" ht="15.75">
      <c r="A1" s="225" t="s">
        <v>379</v>
      </c>
      <c r="B1" s="225"/>
      <c r="C1" s="225"/>
      <c r="D1" s="225"/>
      <c r="E1" s="7"/>
      <c r="F1" s="7"/>
      <c r="G1" s="7"/>
      <c r="H1" s="7"/>
      <c r="I1" s="7"/>
    </row>
    <row r="2" spans="1:9" ht="12.75">
      <c r="A2" s="226" t="s">
        <v>155</v>
      </c>
      <c r="B2" s="226"/>
      <c r="C2" s="226"/>
      <c r="D2" s="226"/>
      <c r="E2" s="226"/>
      <c r="F2" s="226"/>
      <c r="G2" s="8"/>
      <c r="H2" s="8"/>
      <c r="I2" s="8"/>
    </row>
    <row r="3" spans="1:9" ht="15.75">
      <c r="A3" s="226" t="s">
        <v>127</v>
      </c>
      <c r="B3" s="226"/>
      <c r="C3" s="226"/>
      <c r="D3" s="226"/>
      <c r="E3" s="226"/>
      <c r="F3" s="226"/>
      <c r="G3" s="9"/>
      <c r="H3" s="9"/>
      <c r="I3" s="9"/>
    </row>
    <row r="4" spans="1:4" ht="12.75">
      <c r="A4" s="6"/>
      <c r="B4" s="5"/>
      <c r="C4" s="5"/>
      <c r="D4" s="5"/>
    </row>
    <row r="5" spans="1:4" ht="15.75">
      <c r="A5" s="234" t="s">
        <v>414</v>
      </c>
      <c r="B5" s="234"/>
      <c r="C5" s="234"/>
      <c r="D5" s="234"/>
    </row>
    <row r="6" spans="1:4" ht="15.75">
      <c r="A6" s="234" t="s">
        <v>415</v>
      </c>
      <c r="B6" s="234"/>
      <c r="C6" s="234"/>
      <c r="D6" s="234"/>
    </row>
    <row r="7" spans="1:4" ht="15.75">
      <c r="A7" s="1"/>
      <c r="B7" s="5"/>
      <c r="C7" s="5"/>
      <c r="D7" s="5"/>
    </row>
    <row r="8" spans="1:4" ht="33.75" customHeight="1">
      <c r="A8" s="235" t="s">
        <v>219</v>
      </c>
      <c r="B8" s="235" t="s">
        <v>224</v>
      </c>
      <c r="C8" s="235" t="s">
        <v>220</v>
      </c>
      <c r="D8" s="236" t="s">
        <v>221</v>
      </c>
    </row>
    <row r="9" spans="1:4" ht="13.5" customHeight="1" hidden="1" thickBot="1">
      <c r="A9" s="235"/>
      <c r="B9" s="235"/>
      <c r="C9" s="235"/>
      <c r="D9" s="236"/>
    </row>
    <row r="10" spans="1:4" ht="15">
      <c r="A10" s="2"/>
      <c r="B10" s="2">
        <v>1</v>
      </c>
      <c r="C10" s="2">
        <v>2</v>
      </c>
      <c r="D10" s="2">
        <v>3</v>
      </c>
    </row>
    <row r="11" spans="1:4" ht="33" customHeight="1">
      <c r="A11" s="2">
        <v>1</v>
      </c>
      <c r="B11" s="2">
        <v>810</v>
      </c>
      <c r="C11" s="13"/>
      <c r="D11" s="13" t="s">
        <v>64</v>
      </c>
    </row>
    <row r="12" spans="1:4" ht="30" customHeight="1">
      <c r="A12" s="2">
        <v>2</v>
      </c>
      <c r="B12" s="2">
        <v>810</v>
      </c>
      <c r="C12" s="15" t="s">
        <v>63</v>
      </c>
      <c r="D12" s="15" t="s">
        <v>222</v>
      </c>
    </row>
    <row r="13" spans="1:4" ht="48.75" customHeight="1">
      <c r="A13" s="2">
        <v>3</v>
      </c>
      <c r="B13" s="2">
        <v>810</v>
      </c>
      <c r="C13" s="15" t="s">
        <v>62</v>
      </c>
      <c r="D13" s="15" t="s">
        <v>223</v>
      </c>
    </row>
    <row r="14" ht="15.75">
      <c r="A14" s="1"/>
    </row>
  </sheetData>
  <sheetProtection/>
  <mergeCells count="9">
    <mergeCell ref="A6:D6"/>
    <mergeCell ref="A8:A9"/>
    <mergeCell ref="C8:C9"/>
    <mergeCell ref="D8:D9"/>
    <mergeCell ref="B8:B9"/>
    <mergeCell ref="A1:D1"/>
    <mergeCell ref="A5:D5"/>
    <mergeCell ref="A2:F2"/>
    <mergeCell ref="A3:F3"/>
  </mergeCells>
  <printOptions/>
  <pageMargins left="0.7874015748031497" right="0.1968503937007874" top="0.5905511811023623" bottom="0.984251968503937" header="0.31496062992125984" footer="0.5118110236220472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I78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3.375" style="0" customWidth="1"/>
    <col min="2" max="2" width="23.25390625" style="0" customWidth="1"/>
    <col min="3" max="3" width="47.875" style="0" customWidth="1"/>
    <col min="4" max="4" width="10.75390625" style="0" customWidth="1"/>
    <col min="5" max="5" width="9.625" style="0" customWidth="1"/>
    <col min="6" max="6" width="10.25390625" style="0" customWidth="1"/>
    <col min="8" max="8" width="8.25390625" style="0" customWidth="1"/>
  </cols>
  <sheetData>
    <row r="1" spans="1:6" ht="6.75" customHeight="1">
      <c r="A1" s="49"/>
      <c r="B1" s="49"/>
      <c r="C1" s="196"/>
      <c r="D1" s="196"/>
      <c r="E1" s="196"/>
      <c r="F1" s="196"/>
    </row>
    <row r="2" spans="1:6" ht="6.75" customHeight="1">
      <c r="A2" s="49"/>
      <c r="B2" s="49"/>
      <c r="C2" s="196"/>
      <c r="D2" s="196"/>
      <c r="E2" s="196"/>
      <c r="F2" s="196"/>
    </row>
    <row r="3" spans="1:6" ht="8.25" customHeight="1">
      <c r="A3" s="49"/>
      <c r="B3" s="49"/>
      <c r="C3" s="196"/>
      <c r="D3" s="196"/>
      <c r="E3" s="196"/>
      <c r="F3" s="196"/>
    </row>
    <row r="4" spans="1:6" ht="9" customHeight="1">
      <c r="A4" s="5"/>
      <c r="B4" s="5"/>
      <c r="C4" s="5"/>
      <c r="D4" s="5"/>
      <c r="E4" s="5"/>
      <c r="F4" s="5"/>
    </row>
    <row r="5" spans="1:9" ht="12.75" customHeight="1">
      <c r="A5" s="63" t="s">
        <v>204</v>
      </c>
      <c r="B5" s="63"/>
      <c r="C5" s="63"/>
      <c r="D5" s="226" t="s">
        <v>380</v>
      </c>
      <c r="E5" s="226"/>
      <c r="F5" s="226"/>
      <c r="G5" s="9"/>
      <c r="H5" s="9"/>
      <c r="I5" s="9"/>
    </row>
    <row r="6" spans="1:9" ht="14.25" customHeight="1">
      <c r="A6" s="226" t="s">
        <v>155</v>
      </c>
      <c r="B6" s="226"/>
      <c r="C6" s="226"/>
      <c r="D6" s="226"/>
      <c r="E6" s="226"/>
      <c r="F6" s="226"/>
      <c r="G6" s="9"/>
      <c r="H6" s="9"/>
      <c r="I6" s="9"/>
    </row>
    <row r="7" spans="1:9" ht="13.5" customHeight="1">
      <c r="A7" s="226" t="s">
        <v>156</v>
      </c>
      <c r="B7" s="226"/>
      <c r="C7" s="226"/>
      <c r="D7" s="226"/>
      <c r="E7" s="226"/>
      <c r="F7" s="226"/>
      <c r="G7" s="9"/>
      <c r="H7" s="9"/>
      <c r="I7" s="9"/>
    </row>
    <row r="8" spans="1:6" ht="10.5" customHeight="1">
      <c r="A8" s="5"/>
      <c r="B8" s="5"/>
      <c r="C8" s="5"/>
      <c r="D8" s="5"/>
      <c r="E8" s="5"/>
      <c r="F8" s="5"/>
    </row>
    <row r="9" spans="1:9" ht="15.75">
      <c r="A9" s="240" t="s">
        <v>31</v>
      </c>
      <c r="B9" s="240"/>
      <c r="C9" s="240"/>
      <c r="D9" s="240"/>
      <c r="E9" s="240"/>
      <c r="F9" s="240"/>
      <c r="G9" s="16"/>
      <c r="H9" s="16"/>
      <c r="I9" s="16"/>
    </row>
    <row r="10" spans="1:6" ht="15">
      <c r="A10" s="12" t="s">
        <v>230</v>
      </c>
      <c r="B10" s="12"/>
      <c r="C10" s="12"/>
      <c r="D10" s="197" t="s">
        <v>478</v>
      </c>
      <c r="E10" s="197"/>
      <c r="F10" s="197"/>
    </row>
    <row r="11" spans="1:6" ht="30" customHeight="1">
      <c r="A11" s="247" t="s">
        <v>219</v>
      </c>
      <c r="B11" s="215" t="s">
        <v>231</v>
      </c>
      <c r="C11" s="215" t="s">
        <v>166</v>
      </c>
      <c r="D11" s="215" t="s">
        <v>167</v>
      </c>
      <c r="E11" s="215" t="s">
        <v>161</v>
      </c>
      <c r="F11" s="215" t="s">
        <v>162</v>
      </c>
    </row>
    <row r="12" spans="1:6" ht="45" customHeight="1">
      <c r="A12" s="247"/>
      <c r="B12" s="215"/>
      <c r="C12" s="215"/>
      <c r="D12" s="215"/>
      <c r="E12" s="215"/>
      <c r="F12" s="215"/>
    </row>
    <row r="13" spans="1:6" ht="12.75" customHeight="1">
      <c r="A13" s="3"/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1:6" ht="17.25" customHeight="1">
      <c r="A14" s="56">
        <v>1</v>
      </c>
      <c r="B14" s="81" t="s">
        <v>232</v>
      </c>
      <c r="C14" s="81" t="s">
        <v>233</v>
      </c>
      <c r="D14" s="83">
        <f>D15+D20+D26+D42+D45</f>
        <v>56870</v>
      </c>
      <c r="E14" s="82">
        <f>E15+E20+E26+E42+E45</f>
        <v>61730</v>
      </c>
      <c r="F14" s="82">
        <f>F15+F20+F26+F36+F39+F42+F45</f>
        <v>63000</v>
      </c>
    </row>
    <row r="15" spans="1:6" ht="20.25" customHeight="1">
      <c r="A15" s="56">
        <v>2</v>
      </c>
      <c r="B15" s="36" t="s">
        <v>234</v>
      </c>
      <c r="C15" s="36" t="s">
        <v>235</v>
      </c>
      <c r="D15" s="78">
        <f>D16</f>
        <v>4070</v>
      </c>
      <c r="E15" s="78">
        <f>E16</f>
        <v>4230</v>
      </c>
      <c r="F15" s="78">
        <f>F16</f>
        <v>4400</v>
      </c>
    </row>
    <row r="16" spans="1:6" ht="12.75">
      <c r="A16" s="56">
        <v>3</v>
      </c>
      <c r="B16" s="36" t="s">
        <v>236</v>
      </c>
      <c r="C16" s="36" t="s">
        <v>237</v>
      </c>
      <c r="D16" s="78">
        <f>D19</f>
        <v>4070</v>
      </c>
      <c r="E16" s="78">
        <f>E19</f>
        <v>4230</v>
      </c>
      <c r="F16" s="78">
        <f>F19</f>
        <v>4400</v>
      </c>
    </row>
    <row r="17" spans="1:6" ht="0.75" customHeight="1" hidden="1">
      <c r="A17" s="245">
        <v>4</v>
      </c>
      <c r="B17" s="241" t="s">
        <v>373</v>
      </c>
      <c r="C17" s="241" t="s">
        <v>198</v>
      </c>
      <c r="D17" s="243">
        <v>27110</v>
      </c>
      <c r="E17" s="243">
        <v>28170</v>
      </c>
      <c r="F17" s="243">
        <v>29270</v>
      </c>
    </row>
    <row r="18" spans="1:6" ht="13.5" customHeight="1" hidden="1" thickBot="1">
      <c r="A18" s="246"/>
      <c r="B18" s="242"/>
      <c r="C18" s="242"/>
      <c r="D18" s="244"/>
      <c r="E18" s="244"/>
      <c r="F18" s="244"/>
    </row>
    <row r="19" spans="1:6" ht="69" customHeight="1">
      <c r="A19" s="56">
        <v>4</v>
      </c>
      <c r="B19" s="59" t="s">
        <v>373</v>
      </c>
      <c r="C19" s="36" t="s">
        <v>198</v>
      </c>
      <c r="D19" s="80">
        <v>4070</v>
      </c>
      <c r="E19" s="78">
        <v>4230</v>
      </c>
      <c r="F19" s="78">
        <v>4400</v>
      </c>
    </row>
    <row r="20" spans="1:6" ht="40.5" customHeight="1">
      <c r="A20" s="56">
        <v>5</v>
      </c>
      <c r="B20" s="59" t="s">
        <v>461</v>
      </c>
      <c r="C20" s="60" t="s">
        <v>206</v>
      </c>
      <c r="D20" s="80">
        <f>D21</f>
        <v>40300</v>
      </c>
      <c r="E20" s="78">
        <f>E21</f>
        <v>45000</v>
      </c>
      <c r="F20" s="78">
        <f>F21</f>
        <v>46100</v>
      </c>
    </row>
    <row r="21" spans="1:6" ht="29.25" customHeight="1">
      <c r="A21" s="56">
        <v>6</v>
      </c>
      <c r="B21" s="59" t="s">
        <v>462</v>
      </c>
      <c r="C21" s="53" t="s">
        <v>207</v>
      </c>
      <c r="D21" s="80">
        <f>D22+D23+D24+D25</f>
        <v>40300</v>
      </c>
      <c r="E21" s="78">
        <f>E22+E23+E24+E25</f>
        <v>45000</v>
      </c>
      <c r="F21" s="78">
        <f>F22+F23+F24+F25</f>
        <v>46100</v>
      </c>
    </row>
    <row r="22" spans="1:6" ht="64.5" customHeight="1">
      <c r="A22" s="56">
        <v>7</v>
      </c>
      <c r="B22" s="59" t="s">
        <v>463</v>
      </c>
      <c r="C22" s="61" t="s">
        <v>208</v>
      </c>
      <c r="D22" s="80">
        <v>15000</v>
      </c>
      <c r="E22" s="78">
        <v>16700</v>
      </c>
      <c r="F22" s="78">
        <v>17400</v>
      </c>
    </row>
    <row r="23" spans="1:6" ht="93.75" customHeight="1">
      <c r="A23" s="56">
        <v>8</v>
      </c>
      <c r="B23" s="59" t="s">
        <v>464</v>
      </c>
      <c r="C23" s="61" t="s">
        <v>209</v>
      </c>
      <c r="D23" s="80">
        <v>100</v>
      </c>
      <c r="E23" s="78">
        <v>100</v>
      </c>
      <c r="F23" s="78">
        <v>100</v>
      </c>
    </row>
    <row r="24" spans="1:6" ht="79.5" customHeight="1">
      <c r="A24" s="56">
        <v>9</v>
      </c>
      <c r="B24" s="59" t="s">
        <v>465</v>
      </c>
      <c r="C24" s="61" t="s">
        <v>210</v>
      </c>
      <c r="D24" s="80">
        <v>27500</v>
      </c>
      <c r="E24" s="78">
        <v>30500</v>
      </c>
      <c r="F24" s="78">
        <v>31600</v>
      </c>
    </row>
    <row r="25" spans="1:6" ht="81.75" customHeight="1">
      <c r="A25" s="56">
        <v>10</v>
      </c>
      <c r="B25" s="59" t="s">
        <v>466</v>
      </c>
      <c r="C25" s="61" t="s">
        <v>211</v>
      </c>
      <c r="D25" s="80">
        <v>-2300</v>
      </c>
      <c r="E25" s="78">
        <v>-2300</v>
      </c>
      <c r="F25" s="78">
        <v>-3000</v>
      </c>
    </row>
    <row r="26" spans="1:6" ht="17.25" customHeight="1">
      <c r="A26" s="56">
        <v>11</v>
      </c>
      <c r="B26" s="36" t="s">
        <v>238</v>
      </c>
      <c r="C26" s="55" t="s">
        <v>374</v>
      </c>
      <c r="D26" s="78">
        <f>D27+D30</f>
        <v>8500</v>
      </c>
      <c r="E26" s="78">
        <f>E27+E30</f>
        <v>8500</v>
      </c>
      <c r="F26" s="78">
        <f>F27+F30</f>
        <v>8500</v>
      </c>
    </row>
    <row r="27" spans="1:6" ht="17.25" customHeight="1">
      <c r="A27" s="56">
        <v>12</v>
      </c>
      <c r="B27" s="46" t="s">
        <v>239</v>
      </c>
      <c r="C27" s="46" t="s">
        <v>240</v>
      </c>
      <c r="D27" s="78">
        <f>D28</f>
        <v>0</v>
      </c>
      <c r="E27" s="78">
        <f>E28</f>
        <v>0</v>
      </c>
      <c r="F27" s="78">
        <f>F28</f>
        <v>0</v>
      </c>
    </row>
    <row r="28" spans="1:6" ht="0.75" customHeight="1">
      <c r="A28" s="245">
        <v>13</v>
      </c>
      <c r="B28" s="248" t="s">
        <v>241</v>
      </c>
      <c r="C28" s="248" t="s">
        <v>367</v>
      </c>
      <c r="D28" s="243">
        <v>0</v>
      </c>
      <c r="E28" s="243">
        <v>0</v>
      </c>
      <c r="F28" s="243">
        <v>0</v>
      </c>
    </row>
    <row r="29" spans="1:6" ht="27.75" customHeight="1" hidden="1">
      <c r="A29" s="246"/>
      <c r="B29" s="249"/>
      <c r="C29" s="249"/>
      <c r="D29" s="244"/>
      <c r="E29" s="244"/>
      <c r="F29" s="244"/>
    </row>
    <row r="30" spans="1:6" ht="17.25" customHeight="1">
      <c r="A30" s="62">
        <v>13</v>
      </c>
      <c r="B30" s="36" t="s">
        <v>375</v>
      </c>
      <c r="C30" s="48" t="s">
        <v>376</v>
      </c>
      <c r="D30" s="79">
        <f>D31+D33</f>
        <v>8500</v>
      </c>
      <c r="E30" s="79">
        <f>E31+E33</f>
        <v>8500</v>
      </c>
      <c r="F30" s="79">
        <f>F31+F33</f>
        <v>8500</v>
      </c>
    </row>
    <row r="31" spans="1:6" ht="17.25" customHeight="1">
      <c r="A31" s="62">
        <v>14</v>
      </c>
      <c r="B31" s="36" t="s">
        <v>494</v>
      </c>
      <c r="C31" s="48" t="s">
        <v>493</v>
      </c>
      <c r="D31" s="79">
        <f>D32</f>
        <v>7640</v>
      </c>
      <c r="E31" s="79">
        <f>E32</f>
        <v>7640</v>
      </c>
      <c r="F31" s="79">
        <f>F32</f>
        <v>7640</v>
      </c>
    </row>
    <row r="32" spans="1:6" ht="33" customHeight="1">
      <c r="A32" s="62">
        <v>15</v>
      </c>
      <c r="B32" s="36" t="s">
        <v>495</v>
      </c>
      <c r="C32" s="48" t="s">
        <v>496</v>
      </c>
      <c r="D32" s="79">
        <v>7640</v>
      </c>
      <c r="E32" s="79">
        <v>7640</v>
      </c>
      <c r="F32" s="79">
        <v>7640</v>
      </c>
    </row>
    <row r="33" spans="1:6" ht="15" customHeight="1">
      <c r="A33" s="56">
        <v>16</v>
      </c>
      <c r="B33" s="36" t="s">
        <v>250</v>
      </c>
      <c r="C33" s="36" t="s">
        <v>251</v>
      </c>
      <c r="D33" s="78">
        <f>D34</f>
        <v>860</v>
      </c>
      <c r="E33" s="78">
        <f>E34</f>
        <v>860</v>
      </c>
      <c r="F33" s="78">
        <f>F34</f>
        <v>860</v>
      </c>
    </row>
    <row r="34" spans="1:6" ht="42" customHeight="1">
      <c r="A34" s="215">
        <v>17</v>
      </c>
      <c r="B34" s="247" t="s">
        <v>252</v>
      </c>
      <c r="C34" s="247" t="s">
        <v>257</v>
      </c>
      <c r="D34" s="217">
        <v>860</v>
      </c>
      <c r="E34" s="217">
        <v>860</v>
      </c>
      <c r="F34" s="217">
        <v>860</v>
      </c>
    </row>
    <row r="35" spans="1:6" ht="6" customHeight="1" hidden="1">
      <c r="A35" s="215"/>
      <c r="B35" s="247"/>
      <c r="C35" s="247"/>
      <c r="D35" s="217"/>
      <c r="E35" s="217"/>
      <c r="F35" s="217"/>
    </row>
    <row r="36" spans="1:6" ht="0.75" customHeight="1" hidden="1">
      <c r="A36" s="215">
        <v>17</v>
      </c>
      <c r="B36" s="247" t="s">
        <v>258</v>
      </c>
      <c r="C36" s="247" t="s">
        <v>259</v>
      </c>
      <c r="D36" s="239">
        <f>D38</f>
        <v>0</v>
      </c>
      <c r="E36" s="239">
        <f>E38</f>
        <v>0</v>
      </c>
      <c r="F36" s="239">
        <f>F38</f>
        <v>0</v>
      </c>
    </row>
    <row r="37" spans="1:6" ht="13.5" customHeight="1" hidden="1">
      <c r="A37" s="215"/>
      <c r="B37" s="247"/>
      <c r="C37" s="247"/>
      <c r="D37" s="239"/>
      <c r="E37" s="239"/>
      <c r="F37" s="239"/>
    </row>
    <row r="38" spans="1:6" ht="51" customHeight="1" hidden="1">
      <c r="A38" s="215">
        <v>21</v>
      </c>
      <c r="B38" s="247" t="s">
        <v>284</v>
      </c>
      <c r="C38" s="247" t="s">
        <v>468</v>
      </c>
      <c r="D38" s="239">
        <v>0</v>
      </c>
      <c r="E38" s="239">
        <v>0</v>
      </c>
      <c r="F38" s="239">
        <v>0</v>
      </c>
    </row>
    <row r="39" spans="1:6" ht="2.25" customHeight="1" hidden="1">
      <c r="A39" s="215"/>
      <c r="B39" s="247"/>
      <c r="C39" s="247"/>
      <c r="D39" s="239"/>
      <c r="E39" s="239"/>
      <c r="F39" s="239"/>
    </row>
    <row r="40" spans="1:6" ht="1.5" customHeight="1" hidden="1">
      <c r="A40" s="56"/>
      <c r="B40" s="36"/>
      <c r="C40" s="36"/>
      <c r="D40" s="58"/>
      <c r="E40" s="58"/>
      <c r="F40" s="58"/>
    </row>
    <row r="41" spans="1:6" ht="69.75" customHeight="1" hidden="1">
      <c r="A41" s="56"/>
      <c r="B41" s="36"/>
      <c r="C41" s="36"/>
      <c r="D41" s="58"/>
      <c r="E41" s="58"/>
      <c r="F41" s="58"/>
    </row>
    <row r="42" spans="1:6" ht="15.75" customHeight="1">
      <c r="A42" s="56">
        <v>18</v>
      </c>
      <c r="B42" s="36" t="s">
        <v>285</v>
      </c>
      <c r="C42" s="36" t="s">
        <v>286</v>
      </c>
      <c r="D42" s="78">
        <f aca="true" t="shared" si="0" ref="D42:F43">D43</f>
        <v>400</v>
      </c>
      <c r="E42" s="78">
        <f>E43</f>
        <v>400</v>
      </c>
      <c r="F42" s="78">
        <f t="shared" si="0"/>
        <v>400</v>
      </c>
    </row>
    <row r="43" spans="1:6" ht="44.25" customHeight="1">
      <c r="A43" s="56">
        <v>19</v>
      </c>
      <c r="B43" s="36" t="s">
        <v>69</v>
      </c>
      <c r="C43" s="46" t="s">
        <v>489</v>
      </c>
      <c r="D43" s="78">
        <f t="shared" si="0"/>
        <v>400</v>
      </c>
      <c r="E43" s="78">
        <f>E44</f>
        <v>400</v>
      </c>
      <c r="F43" s="78">
        <f>F44</f>
        <v>400</v>
      </c>
    </row>
    <row r="44" spans="1:6" ht="72.75" customHeight="1">
      <c r="A44" s="56">
        <v>20</v>
      </c>
      <c r="B44" s="36" t="s">
        <v>70</v>
      </c>
      <c r="C44" s="46" t="s">
        <v>490</v>
      </c>
      <c r="D44" s="78">
        <v>400</v>
      </c>
      <c r="E44" s="78">
        <v>400</v>
      </c>
      <c r="F44" s="78">
        <v>400</v>
      </c>
    </row>
    <row r="45" spans="1:6" ht="30.75" customHeight="1">
      <c r="A45" s="56">
        <v>21</v>
      </c>
      <c r="B45" s="36" t="s">
        <v>242</v>
      </c>
      <c r="C45" s="36" t="s">
        <v>243</v>
      </c>
      <c r="D45" s="78">
        <f>D51</f>
        <v>3600</v>
      </c>
      <c r="E45" s="78">
        <f>E51</f>
        <v>3600</v>
      </c>
      <c r="F45" s="78">
        <f>F51</f>
        <v>3600</v>
      </c>
    </row>
    <row r="46" spans="1:6" ht="0.75" customHeight="1">
      <c r="A46" s="56">
        <v>22</v>
      </c>
      <c r="B46" s="36" t="s">
        <v>244</v>
      </c>
      <c r="C46" s="36" t="s">
        <v>245</v>
      </c>
      <c r="D46" s="78">
        <f>D48</f>
        <v>10800</v>
      </c>
      <c r="E46" s="78">
        <f>E48</f>
        <v>10800</v>
      </c>
      <c r="F46" s="78">
        <f>F48</f>
        <v>10800</v>
      </c>
    </row>
    <row r="47" spans="1:6" ht="69" customHeight="1" hidden="1">
      <c r="A47" s="56"/>
      <c r="B47" s="36" t="s">
        <v>246</v>
      </c>
      <c r="C47" s="36" t="s">
        <v>247</v>
      </c>
      <c r="D47" s="78">
        <f>D48</f>
        <v>10800</v>
      </c>
      <c r="E47" s="78">
        <f>E48</f>
        <v>10800</v>
      </c>
      <c r="F47" s="78">
        <f>F48</f>
        <v>10800</v>
      </c>
    </row>
    <row r="48" spans="1:6" ht="27" customHeight="1" hidden="1">
      <c r="A48" s="56">
        <v>25</v>
      </c>
      <c r="B48" s="36" t="s">
        <v>248</v>
      </c>
      <c r="C48" s="36" t="s">
        <v>249</v>
      </c>
      <c r="D48" s="78">
        <v>10800</v>
      </c>
      <c r="E48" s="78">
        <v>10800</v>
      </c>
      <c r="F48" s="78">
        <v>10800</v>
      </c>
    </row>
    <row r="49" spans="1:6" ht="83.25" customHeight="1" hidden="1">
      <c r="A49" s="245"/>
      <c r="B49" s="241"/>
      <c r="C49" s="241"/>
      <c r="D49" s="237"/>
      <c r="E49" s="237"/>
      <c r="F49" s="237"/>
    </row>
    <row r="50" spans="1:6" ht="15" customHeight="1" hidden="1" thickBot="1">
      <c r="A50" s="246"/>
      <c r="B50" s="242"/>
      <c r="C50" s="242"/>
      <c r="D50" s="238"/>
      <c r="E50" s="238"/>
      <c r="F50" s="238"/>
    </row>
    <row r="51" spans="1:6" ht="19.5" customHeight="1">
      <c r="A51" s="56">
        <v>22</v>
      </c>
      <c r="B51" s="36" t="s">
        <v>71</v>
      </c>
      <c r="C51" s="36" t="s">
        <v>245</v>
      </c>
      <c r="D51" s="78">
        <f aca="true" t="shared" si="1" ref="D51:F52">D52</f>
        <v>3600</v>
      </c>
      <c r="E51" s="78">
        <f t="shared" si="1"/>
        <v>3600</v>
      </c>
      <c r="F51" s="78">
        <f t="shared" si="1"/>
        <v>3600</v>
      </c>
    </row>
    <row r="52" spans="1:6" ht="24.75" customHeight="1">
      <c r="A52" s="56">
        <v>23</v>
      </c>
      <c r="B52" s="36" t="s">
        <v>72</v>
      </c>
      <c r="C52" s="36" t="s">
        <v>247</v>
      </c>
      <c r="D52" s="78">
        <f t="shared" si="1"/>
        <v>3600</v>
      </c>
      <c r="E52" s="78">
        <f t="shared" si="1"/>
        <v>3600</v>
      </c>
      <c r="F52" s="78">
        <f t="shared" si="1"/>
        <v>3600</v>
      </c>
    </row>
    <row r="53" spans="1:6" ht="37.5" customHeight="1">
      <c r="A53" s="56">
        <v>24</v>
      </c>
      <c r="B53" s="36" t="s">
        <v>73</v>
      </c>
      <c r="C53" s="36" t="s">
        <v>456</v>
      </c>
      <c r="D53" s="78">
        <v>3600</v>
      </c>
      <c r="E53" s="78">
        <v>3600</v>
      </c>
      <c r="F53" s="78">
        <v>3600</v>
      </c>
    </row>
    <row r="54" spans="1:6" ht="3" customHeight="1" hidden="1" thickBot="1">
      <c r="A54" s="56">
        <v>25</v>
      </c>
      <c r="B54" s="36" t="s">
        <v>248</v>
      </c>
      <c r="C54" s="36" t="s">
        <v>249</v>
      </c>
      <c r="D54" s="78">
        <v>10800</v>
      </c>
      <c r="E54" s="78">
        <v>10800</v>
      </c>
      <c r="F54" s="78">
        <v>10800</v>
      </c>
    </row>
    <row r="55" spans="1:6" ht="42.75" customHeight="1" hidden="1" thickBot="1">
      <c r="A55" s="56">
        <v>28</v>
      </c>
      <c r="B55" s="72"/>
      <c r="C55" s="74"/>
      <c r="D55" s="75"/>
      <c r="E55" s="75"/>
      <c r="F55" s="73"/>
    </row>
    <row r="56" spans="1:6" ht="0.75" customHeight="1" hidden="1" thickBot="1">
      <c r="A56" s="56">
        <v>29</v>
      </c>
      <c r="B56" s="72"/>
      <c r="C56" s="74"/>
      <c r="D56" s="75"/>
      <c r="E56" s="75"/>
      <c r="F56" s="73"/>
    </row>
    <row r="57" spans="1:6" ht="12.75">
      <c r="A57" s="56">
        <v>25</v>
      </c>
      <c r="B57" s="36" t="s">
        <v>287</v>
      </c>
      <c r="C57" s="81" t="s">
        <v>288</v>
      </c>
      <c r="D57" s="83">
        <f>SUM(D59+D65+D71)</f>
        <v>2241400</v>
      </c>
      <c r="E57" s="83">
        <f>SUM(E59+E65+E71)</f>
        <v>2237065</v>
      </c>
      <c r="F57" s="83">
        <f>SUM(F59+F65+F71)</f>
        <v>2237595</v>
      </c>
    </row>
    <row r="58" spans="1:6" ht="42.75" customHeight="1">
      <c r="A58" s="56">
        <v>26</v>
      </c>
      <c r="B58" s="54" t="s">
        <v>74</v>
      </c>
      <c r="C58" s="36" t="s">
        <v>289</v>
      </c>
      <c r="D58" s="78">
        <f>D59+D65+D71</f>
        <v>2241400</v>
      </c>
      <c r="E58" s="78">
        <f>E59+E65+E71</f>
        <v>2237065</v>
      </c>
      <c r="F58" s="78">
        <f>F59+F65+F71</f>
        <v>2237595</v>
      </c>
    </row>
    <row r="59" spans="1:6" ht="30.75" customHeight="1">
      <c r="A59" s="56">
        <v>27</v>
      </c>
      <c r="B59" s="47" t="s">
        <v>75</v>
      </c>
      <c r="C59" s="47" t="s">
        <v>497</v>
      </c>
      <c r="D59" s="78">
        <f aca="true" t="shared" si="2" ref="D59:F60">D60</f>
        <v>1933687</v>
      </c>
      <c r="E59" s="78">
        <f t="shared" si="2"/>
        <v>1926011</v>
      </c>
      <c r="F59" s="78">
        <f t="shared" si="2"/>
        <v>1926011</v>
      </c>
    </row>
    <row r="60" spans="1:6" ht="28.5" customHeight="1">
      <c r="A60" s="56">
        <v>28</v>
      </c>
      <c r="B60" s="47" t="s">
        <v>76</v>
      </c>
      <c r="C60" s="47" t="s">
        <v>378</v>
      </c>
      <c r="D60" s="78">
        <f t="shared" si="2"/>
        <v>1933687</v>
      </c>
      <c r="E60" s="78">
        <f t="shared" si="2"/>
        <v>1926011</v>
      </c>
      <c r="F60" s="78">
        <f t="shared" si="2"/>
        <v>1926011</v>
      </c>
    </row>
    <row r="61" spans="1:6" ht="28.5" customHeight="1">
      <c r="A61" s="56">
        <v>29</v>
      </c>
      <c r="B61" s="47" t="s">
        <v>152</v>
      </c>
      <c r="C61" s="47" t="s">
        <v>153</v>
      </c>
      <c r="D61" s="78">
        <f>D62+D63</f>
        <v>1933687</v>
      </c>
      <c r="E61" s="78">
        <f>E62+E63</f>
        <v>1926011</v>
      </c>
      <c r="F61" s="78">
        <f>F62+F63</f>
        <v>1926011</v>
      </c>
    </row>
    <row r="62" spans="1:6" ht="42" customHeight="1">
      <c r="A62" s="56">
        <v>30</v>
      </c>
      <c r="B62" s="47" t="s">
        <v>77</v>
      </c>
      <c r="C62" s="47" t="s">
        <v>377</v>
      </c>
      <c r="D62" s="78">
        <v>38382</v>
      </c>
      <c r="E62" s="78">
        <v>30706</v>
      </c>
      <c r="F62" s="78">
        <v>30706</v>
      </c>
    </row>
    <row r="63" spans="1:6" ht="42" customHeight="1">
      <c r="A63" s="56">
        <v>31</v>
      </c>
      <c r="B63" s="47" t="s">
        <v>78</v>
      </c>
      <c r="C63" s="47" t="s">
        <v>0</v>
      </c>
      <c r="D63" s="78">
        <v>1895305</v>
      </c>
      <c r="E63" s="78">
        <v>1895305</v>
      </c>
      <c r="F63" s="78">
        <v>1895305</v>
      </c>
    </row>
    <row r="64" spans="1:6" ht="44.25" customHeight="1" hidden="1">
      <c r="A64" s="56">
        <v>32</v>
      </c>
      <c r="B64" s="54" t="s">
        <v>78</v>
      </c>
      <c r="C64" s="54" t="s">
        <v>428</v>
      </c>
      <c r="D64" s="78">
        <v>0</v>
      </c>
      <c r="E64" s="78">
        <v>0</v>
      </c>
      <c r="F64" s="78">
        <v>0</v>
      </c>
    </row>
    <row r="65" spans="1:6" ht="38.25" customHeight="1">
      <c r="A65" s="56">
        <v>32</v>
      </c>
      <c r="B65" s="36" t="s">
        <v>80</v>
      </c>
      <c r="C65" s="84" t="s">
        <v>225</v>
      </c>
      <c r="D65" s="83">
        <f>D66+D68</f>
        <v>36594</v>
      </c>
      <c r="E65" s="83">
        <f>E66+E68</f>
        <v>37119</v>
      </c>
      <c r="F65" s="83">
        <f>F66+F68</f>
        <v>38919</v>
      </c>
    </row>
    <row r="66" spans="1:6" ht="40.5" customHeight="1">
      <c r="A66" s="56">
        <v>33</v>
      </c>
      <c r="B66" s="36" t="s">
        <v>492</v>
      </c>
      <c r="C66" s="84" t="s">
        <v>226</v>
      </c>
      <c r="D66" s="78">
        <f>D67</f>
        <v>36404</v>
      </c>
      <c r="E66" s="78">
        <f>E67</f>
        <v>36929</v>
      </c>
      <c r="F66" s="78">
        <f>F67</f>
        <v>38729</v>
      </c>
    </row>
    <row r="67" spans="1:6" ht="38.25" customHeight="1">
      <c r="A67" s="56">
        <v>34</v>
      </c>
      <c r="B67" s="36" t="s">
        <v>154</v>
      </c>
      <c r="C67" s="84" t="s">
        <v>227</v>
      </c>
      <c r="D67" s="78">
        <v>36404</v>
      </c>
      <c r="E67" s="78">
        <v>36929</v>
      </c>
      <c r="F67" s="78">
        <v>38729</v>
      </c>
    </row>
    <row r="68" spans="1:6" ht="42.75" customHeight="1">
      <c r="A68" s="56">
        <v>35</v>
      </c>
      <c r="B68" s="36" t="s">
        <v>79</v>
      </c>
      <c r="C68" s="84" t="s">
        <v>228</v>
      </c>
      <c r="D68" s="78">
        <f aca="true" t="shared" si="3" ref="D68:F69">D69</f>
        <v>190</v>
      </c>
      <c r="E68" s="78">
        <f t="shared" si="3"/>
        <v>190</v>
      </c>
      <c r="F68" s="78">
        <f t="shared" si="3"/>
        <v>190</v>
      </c>
    </row>
    <row r="69" spans="1:6" ht="45.75" customHeight="1">
      <c r="A69" s="56">
        <v>36</v>
      </c>
      <c r="B69" s="36" t="s">
        <v>68</v>
      </c>
      <c r="C69" s="84" t="s">
        <v>229</v>
      </c>
      <c r="D69" s="78">
        <f t="shared" si="3"/>
        <v>190</v>
      </c>
      <c r="E69" s="78">
        <f t="shared" si="3"/>
        <v>190</v>
      </c>
      <c r="F69" s="78">
        <f t="shared" si="3"/>
        <v>190</v>
      </c>
    </row>
    <row r="70" spans="1:6" ht="45.75" customHeight="1">
      <c r="A70" s="56">
        <v>37</v>
      </c>
      <c r="B70" s="36" t="s">
        <v>67</v>
      </c>
      <c r="C70" s="84" t="s">
        <v>467</v>
      </c>
      <c r="D70" s="85">
        <v>190</v>
      </c>
      <c r="E70" s="85">
        <v>190</v>
      </c>
      <c r="F70" s="78">
        <v>190</v>
      </c>
    </row>
    <row r="71" spans="1:6" ht="18.75" customHeight="1">
      <c r="A71" s="57">
        <v>38</v>
      </c>
      <c r="B71" s="81" t="s">
        <v>81</v>
      </c>
      <c r="C71" s="81" t="s">
        <v>290</v>
      </c>
      <c r="D71" s="83">
        <f>D72</f>
        <v>271119</v>
      </c>
      <c r="E71" s="83">
        <f>E72</f>
        <v>273935</v>
      </c>
      <c r="F71" s="83">
        <f>F72</f>
        <v>272665</v>
      </c>
    </row>
    <row r="72" spans="1:6" ht="30.75" customHeight="1">
      <c r="A72" s="56">
        <v>39</v>
      </c>
      <c r="B72" s="36" t="s">
        <v>66</v>
      </c>
      <c r="C72" s="36" t="s">
        <v>291</v>
      </c>
      <c r="D72" s="78">
        <f>D74</f>
        <v>271119</v>
      </c>
      <c r="E72" s="78">
        <f>E74</f>
        <v>273935</v>
      </c>
      <c r="F72" s="78">
        <f>F74</f>
        <v>272665</v>
      </c>
    </row>
    <row r="73" spans="1:6" ht="31.5" customHeight="1">
      <c r="A73" s="56">
        <v>40</v>
      </c>
      <c r="B73" s="36" t="s">
        <v>65</v>
      </c>
      <c r="C73" s="36" t="s">
        <v>491</v>
      </c>
      <c r="D73" s="78">
        <f>D74</f>
        <v>271119</v>
      </c>
      <c r="E73" s="78">
        <f>E74</f>
        <v>273935</v>
      </c>
      <c r="F73" s="78">
        <f>F74</f>
        <v>272665</v>
      </c>
    </row>
    <row r="74" spans="1:6" ht="42" customHeight="1">
      <c r="A74" s="56">
        <v>41</v>
      </c>
      <c r="B74" s="36" t="s">
        <v>151</v>
      </c>
      <c r="C74" s="36" t="s">
        <v>5</v>
      </c>
      <c r="D74" s="78">
        <v>271119</v>
      </c>
      <c r="E74" s="78">
        <v>273935</v>
      </c>
      <c r="F74" s="78">
        <v>272665</v>
      </c>
    </row>
    <row r="75" spans="1:6" ht="0.75" customHeight="1" hidden="1">
      <c r="A75" s="37">
        <v>43</v>
      </c>
      <c r="B75" s="198" t="s">
        <v>260</v>
      </c>
      <c r="C75" s="198"/>
      <c r="D75" s="86">
        <f>D26+D57</f>
        <v>2249900</v>
      </c>
      <c r="E75" s="86">
        <f>E26+E57</f>
        <v>2245565</v>
      </c>
      <c r="F75" s="86">
        <f>F26+F57</f>
        <v>2246095</v>
      </c>
    </row>
    <row r="76" spans="1:6" ht="1.5" customHeight="1" hidden="1">
      <c r="A76" s="56"/>
      <c r="B76" s="36"/>
      <c r="C76" s="36"/>
      <c r="D76" s="58"/>
      <c r="E76" s="58"/>
      <c r="F76" s="58"/>
    </row>
    <row r="77" spans="1:6" ht="12.75">
      <c r="A77" s="37"/>
      <c r="B77" s="216" t="s">
        <v>260</v>
      </c>
      <c r="C77" s="216"/>
      <c r="D77" s="82">
        <f>D14+D57</f>
        <v>2298270</v>
      </c>
      <c r="E77" s="82">
        <f>E14+E57</f>
        <v>2298795</v>
      </c>
      <c r="F77" s="82">
        <f>F14+F57</f>
        <v>2300595</v>
      </c>
    </row>
    <row r="78" spans="1:8" ht="15">
      <c r="A78" s="25"/>
      <c r="B78" s="12"/>
      <c r="C78" s="12"/>
      <c r="D78" s="12"/>
      <c r="E78" s="12"/>
      <c r="F78" s="12"/>
      <c r="H78" s="51"/>
    </row>
  </sheetData>
  <sheetProtection/>
  <mergeCells count="52">
    <mergeCell ref="C34:C35"/>
    <mergeCell ref="D5:F5"/>
    <mergeCell ref="B75:C75"/>
    <mergeCell ref="B34:B35"/>
    <mergeCell ref="B36:B37"/>
    <mergeCell ref="C28:C29"/>
    <mergeCell ref="D28:D29"/>
    <mergeCell ref="F11:F12"/>
    <mergeCell ref="D36:D37"/>
    <mergeCell ref="E17:E18"/>
    <mergeCell ref="C1:F1"/>
    <mergeCell ref="C2:F2"/>
    <mergeCell ref="C3:F3"/>
    <mergeCell ref="E34:E35"/>
    <mergeCell ref="F34:F35"/>
    <mergeCell ref="D10:F10"/>
    <mergeCell ref="E11:E12"/>
    <mergeCell ref="F28:F29"/>
    <mergeCell ref="A6:F6"/>
    <mergeCell ref="A7:F7"/>
    <mergeCell ref="A36:A37"/>
    <mergeCell ref="A34:A35"/>
    <mergeCell ref="B77:C77"/>
    <mergeCell ref="D11:D12"/>
    <mergeCell ref="B11:B12"/>
    <mergeCell ref="C11:C12"/>
    <mergeCell ref="D34:D35"/>
    <mergeCell ref="D38:D39"/>
    <mergeCell ref="C36:C37"/>
    <mergeCell ref="D49:D50"/>
    <mergeCell ref="C49:C50"/>
    <mergeCell ref="A38:A39"/>
    <mergeCell ref="B38:B39"/>
    <mergeCell ref="C38:C39"/>
    <mergeCell ref="A49:A50"/>
    <mergeCell ref="B49:B50"/>
    <mergeCell ref="A9:F9"/>
    <mergeCell ref="C17:C18"/>
    <mergeCell ref="F17:F18"/>
    <mergeCell ref="E28:E29"/>
    <mergeCell ref="A17:A18"/>
    <mergeCell ref="B17:B18"/>
    <mergeCell ref="D17:D18"/>
    <mergeCell ref="A11:A12"/>
    <mergeCell ref="A28:A29"/>
    <mergeCell ref="B28:B29"/>
    <mergeCell ref="E49:E50"/>
    <mergeCell ref="F49:F50"/>
    <mergeCell ref="E38:E39"/>
    <mergeCell ref="E36:E37"/>
    <mergeCell ref="F36:F37"/>
    <mergeCell ref="F38:F39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0"/>
  <sheetViews>
    <sheetView zoomScalePageLayoutView="0" workbookViewId="0" topLeftCell="A4">
      <selection activeCell="B18" sqref="B18"/>
    </sheetView>
  </sheetViews>
  <sheetFormatPr defaultColWidth="9.00390625" defaultRowHeight="12.75"/>
  <cols>
    <col min="1" max="1" width="4.375" style="0" customWidth="1"/>
    <col min="2" max="2" width="67.625" style="0" customWidth="1"/>
    <col min="3" max="3" width="10.25390625" style="0" customWidth="1"/>
    <col min="4" max="4" width="12.00390625" style="0" customWidth="1"/>
    <col min="5" max="5" width="10.625" style="0" customWidth="1"/>
    <col min="6" max="6" width="10.375" style="0" customWidth="1"/>
    <col min="8" max="8" width="9.625" style="0" bestFit="1" customWidth="1"/>
  </cols>
  <sheetData>
    <row r="1" spans="1:6" ht="12" customHeight="1">
      <c r="A1" s="225"/>
      <c r="B1" s="225"/>
      <c r="C1" s="225"/>
      <c r="D1" s="225"/>
      <c r="E1" s="225"/>
      <c r="F1" s="225"/>
    </row>
    <row r="2" spans="1:6" ht="12" customHeight="1">
      <c r="A2" s="225"/>
      <c r="B2" s="225"/>
      <c r="C2" s="225"/>
      <c r="D2" s="225"/>
      <c r="E2" s="225"/>
      <c r="F2" s="225"/>
    </row>
    <row r="3" spans="1:6" ht="12" customHeight="1">
      <c r="A3" s="225"/>
      <c r="B3" s="225"/>
      <c r="C3" s="225"/>
      <c r="D3" s="225"/>
      <c r="E3" s="225"/>
      <c r="F3" s="225"/>
    </row>
    <row r="4" spans="1:6" ht="12.75" customHeight="1">
      <c r="A4" s="225" t="s">
        <v>202</v>
      </c>
      <c r="B4" s="225"/>
      <c r="C4" s="225"/>
      <c r="D4" s="225"/>
      <c r="E4" s="225"/>
      <c r="F4" s="225"/>
    </row>
    <row r="5" spans="1:6" ht="14.25" customHeight="1">
      <c r="A5" s="226" t="s">
        <v>155</v>
      </c>
      <c r="B5" s="226"/>
      <c r="C5" s="226"/>
      <c r="D5" s="226"/>
      <c r="E5" s="226"/>
      <c r="F5" s="226"/>
    </row>
    <row r="6" spans="1:6" ht="14.25" customHeight="1">
      <c r="A6" s="226" t="s">
        <v>127</v>
      </c>
      <c r="B6" s="226"/>
      <c r="C6" s="226"/>
      <c r="D6" s="226"/>
      <c r="E6" s="226"/>
      <c r="F6" s="226"/>
    </row>
    <row r="7" ht="11.25" customHeight="1">
      <c r="A7" s="10"/>
    </row>
    <row r="8" spans="1:4" ht="15.75" customHeight="1">
      <c r="A8" s="200" t="s">
        <v>163</v>
      </c>
      <c r="B8" s="200"/>
      <c r="C8" s="200"/>
      <c r="D8" s="200"/>
    </row>
    <row r="9" spans="1:4" ht="33" customHeight="1">
      <c r="A9" s="200"/>
      <c r="B9" s="200"/>
      <c r="C9" s="200"/>
      <c r="D9" s="200"/>
    </row>
    <row r="10" spans="1:6" ht="15.75">
      <c r="A10" s="201" t="s">
        <v>478</v>
      </c>
      <c r="B10" s="201"/>
      <c r="C10" s="201"/>
      <c r="D10" s="201"/>
      <c r="E10" s="201"/>
      <c r="F10" s="201"/>
    </row>
    <row r="11" spans="1:6" ht="47.25" customHeight="1">
      <c r="A11" s="2" t="s">
        <v>479</v>
      </c>
      <c r="B11" s="14" t="s">
        <v>408</v>
      </c>
      <c r="C11" s="2" t="s">
        <v>368</v>
      </c>
      <c r="D11" s="2" t="s">
        <v>434</v>
      </c>
      <c r="E11" s="2" t="s">
        <v>433</v>
      </c>
      <c r="F11" s="2" t="s">
        <v>29</v>
      </c>
    </row>
    <row r="12" spans="1:6" ht="15">
      <c r="A12" s="2"/>
      <c r="B12" s="2">
        <v>1</v>
      </c>
      <c r="C12" s="2">
        <v>2</v>
      </c>
      <c r="D12" s="2">
        <v>3</v>
      </c>
      <c r="E12" s="2">
        <v>3</v>
      </c>
      <c r="F12" s="2">
        <v>3</v>
      </c>
    </row>
    <row r="13" spans="1:6" ht="15" customHeight="1">
      <c r="A13" s="2">
        <v>1</v>
      </c>
      <c r="B13" s="3" t="s">
        <v>369</v>
      </c>
      <c r="C13" s="26" t="s">
        <v>301</v>
      </c>
      <c r="D13" s="88">
        <f>D14+D15+D16+D17+D18</f>
        <v>2013484</v>
      </c>
      <c r="E13" s="88">
        <f>E14+E15+E17+E18</f>
        <v>1956014</v>
      </c>
      <c r="F13" s="88">
        <f>F14+F15+F17+F18</f>
        <v>1898454</v>
      </c>
    </row>
    <row r="14" spans="1:6" ht="33" customHeight="1">
      <c r="A14" s="2">
        <v>2</v>
      </c>
      <c r="B14" s="3" t="s">
        <v>370</v>
      </c>
      <c r="C14" s="26" t="s">
        <v>312</v>
      </c>
      <c r="D14" s="89">
        <f>135509+448704</f>
        <v>584213</v>
      </c>
      <c r="E14" s="89">
        <f>448704+139509</f>
        <v>588213</v>
      </c>
      <c r="F14" s="89">
        <f>448704+139509</f>
        <v>588213</v>
      </c>
    </row>
    <row r="15" spans="1:6" ht="42.75" customHeight="1">
      <c r="A15" s="2">
        <v>3</v>
      </c>
      <c r="B15" s="3" t="s">
        <v>371</v>
      </c>
      <c r="C15" s="26" t="s">
        <v>313</v>
      </c>
      <c r="D15" s="89">
        <f>860230+259788+301417+6646</f>
        <v>1428081</v>
      </c>
      <c r="E15" s="89">
        <f>860230+259788+297417+6646-E38</f>
        <v>1366611</v>
      </c>
      <c r="F15" s="89">
        <f>860230+259788+297417+6646-115030</f>
        <v>1309051</v>
      </c>
    </row>
    <row r="16" spans="1:6" ht="0.75" customHeight="1" hidden="1">
      <c r="A16" s="2"/>
      <c r="B16" s="3"/>
      <c r="C16" s="26"/>
      <c r="D16" s="89"/>
      <c r="E16" s="89"/>
      <c r="F16" s="89"/>
    </row>
    <row r="17" spans="1:6" ht="15.75" customHeight="1">
      <c r="A17" s="2">
        <v>4</v>
      </c>
      <c r="B17" s="3" t="s">
        <v>372</v>
      </c>
      <c r="C17" s="26" t="s">
        <v>314</v>
      </c>
      <c r="D17" s="89">
        <v>1000</v>
      </c>
      <c r="E17" s="89">
        <v>1000</v>
      </c>
      <c r="F17" s="89">
        <v>1000</v>
      </c>
    </row>
    <row r="18" spans="1:6" ht="15.75" customHeight="1">
      <c r="A18" s="2">
        <v>5</v>
      </c>
      <c r="B18" s="3" t="s">
        <v>400</v>
      </c>
      <c r="C18" s="26" t="s">
        <v>315</v>
      </c>
      <c r="D18" s="89">
        <v>190</v>
      </c>
      <c r="E18" s="89">
        <v>190</v>
      </c>
      <c r="F18" s="89">
        <v>190</v>
      </c>
    </row>
    <row r="19" spans="1:6" ht="15.75" customHeight="1">
      <c r="A19" s="2">
        <v>6</v>
      </c>
      <c r="B19" s="3" t="s">
        <v>401</v>
      </c>
      <c r="C19" s="26" t="s">
        <v>316</v>
      </c>
      <c r="D19" s="89">
        <f>D20</f>
        <v>36404</v>
      </c>
      <c r="E19" s="89">
        <f>E20</f>
        <v>36929</v>
      </c>
      <c r="F19" s="89">
        <f>F20</f>
        <v>38729</v>
      </c>
    </row>
    <row r="20" spans="1:6" ht="15.75" customHeight="1">
      <c r="A20" s="2">
        <v>7</v>
      </c>
      <c r="B20" s="3" t="s">
        <v>402</v>
      </c>
      <c r="C20" s="26" t="s">
        <v>317</v>
      </c>
      <c r="D20" s="89">
        <f>16819.92+5079.62+14504.46</f>
        <v>36404</v>
      </c>
      <c r="E20" s="89">
        <f>16819.92+5079.62+15029.46</f>
        <v>36929</v>
      </c>
      <c r="F20" s="89">
        <f>16819.92+5079.62+16829.46</f>
        <v>38729</v>
      </c>
    </row>
    <row r="21" spans="1:6" ht="15.75" customHeight="1">
      <c r="A21" s="2">
        <v>8</v>
      </c>
      <c r="B21" s="3" t="s">
        <v>403</v>
      </c>
      <c r="C21" s="26" t="s">
        <v>318</v>
      </c>
      <c r="D21" s="89">
        <f>D22</f>
        <v>9000</v>
      </c>
      <c r="E21" s="89">
        <f>E22</f>
        <v>9000</v>
      </c>
      <c r="F21" s="89">
        <f>F22</f>
        <v>9000</v>
      </c>
    </row>
    <row r="22" spans="1:6" ht="31.5" customHeight="1">
      <c r="A22" s="2">
        <v>9</v>
      </c>
      <c r="B22" s="3" t="s">
        <v>404</v>
      </c>
      <c r="C22" s="26" t="s">
        <v>319</v>
      </c>
      <c r="D22" s="89">
        <v>9000</v>
      </c>
      <c r="E22" s="89">
        <v>9000</v>
      </c>
      <c r="F22" s="89">
        <v>9000</v>
      </c>
    </row>
    <row r="23" spans="1:6" ht="0.75" customHeight="1" hidden="1">
      <c r="A23" s="2">
        <v>8</v>
      </c>
      <c r="B23" s="3" t="s">
        <v>403</v>
      </c>
      <c r="C23" s="26" t="s">
        <v>318</v>
      </c>
      <c r="D23" s="89">
        <v>0</v>
      </c>
      <c r="E23" s="89">
        <f>E24</f>
        <v>0</v>
      </c>
      <c r="F23" s="89">
        <f>F24</f>
        <v>0</v>
      </c>
    </row>
    <row r="24" spans="1:6" ht="30" customHeight="1" hidden="1">
      <c r="A24" s="2">
        <v>9</v>
      </c>
      <c r="B24" s="3" t="s">
        <v>404</v>
      </c>
      <c r="C24" s="26" t="s">
        <v>319</v>
      </c>
      <c r="D24" s="89">
        <v>0</v>
      </c>
      <c r="E24" s="89">
        <v>0</v>
      </c>
      <c r="F24" s="89">
        <v>0</v>
      </c>
    </row>
    <row r="25" spans="1:6" ht="16.5" customHeight="1">
      <c r="A25" s="2">
        <v>10</v>
      </c>
      <c r="B25" s="3" t="s">
        <v>381</v>
      </c>
      <c r="C25" s="26" t="s">
        <v>306</v>
      </c>
      <c r="D25" s="89">
        <f>D26</f>
        <v>44600</v>
      </c>
      <c r="E25" s="89">
        <f>E26</f>
        <v>44600</v>
      </c>
      <c r="F25" s="89">
        <f>F26</f>
        <v>44600</v>
      </c>
    </row>
    <row r="26" spans="1:6" ht="15.75" customHeight="1">
      <c r="A26" s="2">
        <v>11</v>
      </c>
      <c r="B26" s="3" t="s">
        <v>451</v>
      </c>
      <c r="C26" s="26" t="s">
        <v>320</v>
      </c>
      <c r="D26" s="89">
        <v>44600</v>
      </c>
      <c r="E26" s="89">
        <v>44600</v>
      </c>
      <c r="F26" s="89">
        <v>44600</v>
      </c>
    </row>
    <row r="27" spans="1:6" ht="15.75" customHeight="1">
      <c r="A27" s="2">
        <v>12</v>
      </c>
      <c r="B27" s="3" t="s">
        <v>405</v>
      </c>
      <c r="C27" s="26" t="s">
        <v>321</v>
      </c>
      <c r="D27" s="89">
        <f>D29</f>
        <v>54330</v>
      </c>
      <c r="E27" s="89">
        <f>E29</f>
        <v>54330</v>
      </c>
      <c r="F27" s="89">
        <f>F29</f>
        <v>54330</v>
      </c>
    </row>
    <row r="28" spans="1:6" ht="15" customHeight="1" hidden="1">
      <c r="A28" s="2">
        <v>11</v>
      </c>
      <c r="B28" s="3" t="s">
        <v>429</v>
      </c>
      <c r="C28" s="26" t="s">
        <v>430</v>
      </c>
      <c r="D28" s="89">
        <v>0</v>
      </c>
      <c r="E28" s="89"/>
      <c r="F28" s="89"/>
    </row>
    <row r="29" spans="1:6" ht="15.75" customHeight="1">
      <c r="A29" s="2">
        <v>13</v>
      </c>
      <c r="B29" s="3" t="s">
        <v>406</v>
      </c>
      <c r="C29" s="26" t="s">
        <v>322</v>
      </c>
      <c r="D29" s="89">
        <f>24330+15000+15000</f>
        <v>54330</v>
      </c>
      <c r="E29" s="89">
        <v>54330</v>
      </c>
      <c r="F29" s="89">
        <v>54330</v>
      </c>
    </row>
    <row r="30" spans="1:6" ht="0.75" customHeight="1">
      <c r="A30" s="2">
        <v>12</v>
      </c>
      <c r="B30" s="3" t="s">
        <v>417</v>
      </c>
      <c r="C30" s="26" t="s">
        <v>323</v>
      </c>
      <c r="D30" s="89">
        <f>D31</f>
        <v>0</v>
      </c>
      <c r="E30" s="89">
        <f>E31</f>
        <v>0</v>
      </c>
      <c r="F30" s="89">
        <f>F31</f>
        <v>0</v>
      </c>
    </row>
    <row r="31" spans="1:6" ht="15" hidden="1">
      <c r="A31" s="2">
        <v>13</v>
      </c>
      <c r="B31" s="3" t="s">
        <v>407</v>
      </c>
      <c r="C31" s="26" t="s">
        <v>324</v>
      </c>
      <c r="D31" s="89">
        <v>0</v>
      </c>
      <c r="E31" s="89">
        <v>0</v>
      </c>
      <c r="F31" s="89">
        <v>0</v>
      </c>
    </row>
    <row r="32" spans="1:6" ht="17.25" customHeight="1" hidden="1">
      <c r="A32" s="2">
        <v>15</v>
      </c>
      <c r="B32" s="3" t="s">
        <v>299</v>
      </c>
      <c r="C32" s="26" t="s">
        <v>297</v>
      </c>
      <c r="D32" s="89"/>
      <c r="E32" s="89"/>
      <c r="F32" s="89"/>
    </row>
    <row r="33" spans="1:6" ht="17.25" customHeight="1" hidden="1">
      <c r="A33" s="2">
        <v>16</v>
      </c>
      <c r="B33" s="3" t="s">
        <v>300</v>
      </c>
      <c r="C33" s="26" t="s">
        <v>298</v>
      </c>
      <c r="D33" s="89"/>
      <c r="E33" s="89"/>
      <c r="F33" s="89"/>
    </row>
    <row r="34" spans="1:6" ht="17.25" customHeight="1" hidden="1">
      <c r="A34" s="2">
        <v>14</v>
      </c>
      <c r="B34" s="36" t="s">
        <v>431</v>
      </c>
      <c r="C34" s="37">
        <v>1100</v>
      </c>
      <c r="D34" s="122">
        <f>D35</f>
        <v>0</v>
      </c>
      <c r="E34" s="122">
        <f>E35</f>
        <v>0</v>
      </c>
      <c r="F34" s="122">
        <f>F35</f>
        <v>0</v>
      </c>
    </row>
    <row r="35" spans="1:6" ht="17.25" customHeight="1" hidden="1">
      <c r="A35" s="2">
        <v>15</v>
      </c>
      <c r="B35" s="36" t="s">
        <v>432</v>
      </c>
      <c r="C35" s="37">
        <v>1101</v>
      </c>
      <c r="D35" s="122">
        <v>0</v>
      </c>
      <c r="E35" s="122">
        <v>0</v>
      </c>
      <c r="F35" s="122">
        <v>0</v>
      </c>
    </row>
    <row r="36" spans="1:6" ht="33" customHeight="1">
      <c r="A36" s="2">
        <v>14</v>
      </c>
      <c r="B36" s="100" t="s">
        <v>279</v>
      </c>
      <c r="C36" s="26" t="s">
        <v>323</v>
      </c>
      <c r="D36" s="88">
        <f>D37</f>
        <v>140452</v>
      </c>
      <c r="E36" s="88">
        <f>E37</f>
        <v>140452</v>
      </c>
      <c r="F36" s="88">
        <f>F37</f>
        <v>140452</v>
      </c>
    </row>
    <row r="37" spans="1:6" ht="19.5" customHeight="1">
      <c r="A37" s="2">
        <v>15</v>
      </c>
      <c r="B37" s="101" t="s">
        <v>407</v>
      </c>
      <c r="C37" s="26" t="s">
        <v>324</v>
      </c>
      <c r="D37" s="88">
        <v>140452</v>
      </c>
      <c r="E37" s="88">
        <v>140452</v>
      </c>
      <c r="F37" s="88">
        <v>140452</v>
      </c>
    </row>
    <row r="38" spans="1:8" ht="17.25" customHeight="1">
      <c r="A38" s="2">
        <v>16</v>
      </c>
      <c r="B38" s="3" t="s">
        <v>418</v>
      </c>
      <c r="C38" s="26"/>
      <c r="D38" s="88">
        <v>0</v>
      </c>
      <c r="E38" s="88">
        <v>57470</v>
      </c>
      <c r="F38" s="88">
        <v>115030</v>
      </c>
      <c r="H38" s="104"/>
    </row>
    <row r="39" spans="1:6" ht="17.25" customHeight="1">
      <c r="A39" s="199" t="s">
        <v>364</v>
      </c>
      <c r="B39" s="199"/>
      <c r="C39" s="26"/>
      <c r="D39" s="88">
        <f>D13+D21+D25+D27+D30+D34+D36+D19</f>
        <v>2298270</v>
      </c>
      <c r="E39" s="88">
        <f>E13+E19+E21+E25+E27+E36+E38</f>
        <v>2298795</v>
      </c>
      <c r="F39" s="88">
        <f>F13+F21+F25+F27+F30+F34+F36+F19+F38</f>
        <v>2300595</v>
      </c>
    </row>
    <row r="40" spans="1:6" ht="18.75">
      <c r="A40" s="11"/>
      <c r="F40" s="104"/>
    </row>
    <row r="58" ht="102" customHeight="1"/>
  </sheetData>
  <sheetProtection/>
  <mergeCells count="9">
    <mergeCell ref="A1:F1"/>
    <mergeCell ref="A2:F2"/>
    <mergeCell ref="A3:F3"/>
    <mergeCell ref="A39:B39"/>
    <mergeCell ref="A8:D9"/>
    <mergeCell ref="A4:F4"/>
    <mergeCell ref="A5:F5"/>
    <mergeCell ref="A6:F6"/>
    <mergeCell ref="A10:F10"/>
  </mergeCells>
  <printOptions/>
  <pageMargins left="0.3937007874015748" right="0.1968503937007874" top="0.1968503937007874" bottom="0.1968503937007874" header="0.1968503937007874" footer="0.11811023622047245"/>
  <pageSetup fitToHeight="1" fitToWidth="1" horizontalDpi="180" verticalDpi="18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EX151"/>
  <sheetViews>
    <sheetView zoomScalePageLayoutView="0" workbookViewId="0" topLeftCell="A94">
      <selection activeCell="B100" sqref="B100:AH100"/>
    </sheetView>
  </sheetViews>
  <sheetFormatPr defaultColWidth="9.00390625" defaultRowHeight="12.75"/>
  <cols>
    <col min="1" max="1" width="4.375" style="0" customWidth="1"/>
    <col min="2" max="24" width="1.75390625" style="0" customWidth="1"/>
    <col min="25" max="25" width="0.74609375" style="0" customWidth="1"/>
    <col min="26" max="26" width="0.6171875" style="0" hidden="1" customWidth="1"/>
    <col min="27" max="27" width="1.75390625" style="0" hidden="1" customWidth="1"/>
    <col min="28" max="28" width="1.75390625" style="0" customWidth="1"/>
    <col min="29" max="29" width="0.2421875" style="0" customWidth="1"/>
    <col min="30" max="30" width="1.12109375" style="0" hidden="1" customWidth="1"/>
    <col min="31" max="33" width="1.75390625" style="0" hidden="1" customWidth="1"/>
    <col min="34" max="34" width="1.37890625" style="0" customWidth="1"/>
    <col min="35" max="35" width="0.875" style="0" customWidth="1"/>
    <col min="36" max="36" width="0.2421875" style="0" customWidth="1"/>
    <col min="37" max="37" width="0.6171875" style="0" hidden="1" customWidth="1"/>
    <col min="38" max="38" width="0.875" style="0" hidden="1" customWidth="1"/>
    <col min="39" max="39" width="0.875" style="0" customWidth="1"/>
    <col min="40" max="40" width="0.74609375" style="0" customWidth="1"/>
    <col min="41" max="41" width="0.875" style="0" hidden="1" customWidth="1"/>
    <col min="42" max="42" width="0.875" style="0" customWidth="1"/>
    <col min="43" max="43" width="0.6171875" style="0" customWidth="1"/>
    <col min="44" max="48" width="0.875" style="0" customWidth="1"/>
    <col min="49" max="50" width="0.875" style="0" hidden="1" customWidth="1"/>
    <col min="51" max="51" width="0.12890625" style="0" customWidth="1"/>
    <col min="52" max="58" width="0.875" style="0" customWidth="1"/>
    <col min="59" max="59" width="0.6171875" style="0" customWidth="1"/>
    <col min="60" max="60" width="0.12890625" style="0" hidden="1" customWidth="1"/>
    <col min="61" max="61" width="0.875" style="0" hidden="1" customWidth="1"/>
    <col min="62" max="62" width="0.12890625" style="0" hidden="1" customWidth="1"/>
    <col min="63" max="64" width="0.875" style="0" hidden="1" customWidth="1"/>
    <col min="65" max="65" width="1.75390625" style="0" customWidth="1"/>
    <col min="66" max="66" width="0.875" style="0" customWidth="1"/>
    <col min="67" max="67" width="2.875" style="0" customWidth="1"/>
    <col min="68" max="71" width="0.875" style="0" hidden="1" customWidth="1"/>
    <col min="72" max="74" width="0.875" style="0" customWidth="1"/>
    <col min="75" max="75" width="0.6171875" style="0" customWidth="1"/>
    <col min="76" max="76" width="0.875" style="0" hidden="1" customWidth="1"/>
    <col min="77" max="77" width="0.74609375" style="0" customWidth="1"/>
    <col min="78" max="79" width="0.875" style="0" hidden="1" customWidth="1"/>
    <col min="80" max="80" width="0.875" style="0" customWidth="1"/>
    <col min="81" max="81" width="0.2421875" style="0" customWidth="1"/>
    <col min="82" max="82" width="0.875" style="0" hidden="1" customWidth="1"/>
    <col min="83" max="83" width="0.875" style="0" customWidth="1"/>
    <col min="84" max="84" width="1.25" style="0" customWidth="1"/>
    <col min="85" max="86" width="0.875" style="0" hidden="1" customWidth="1"/>
    <col min="87" max="87" width="0.37109375" style="0" hidden="1" customWidth="1"/>
    <col min="88" max="88" width="0.875" style="0" hidden="1" customWidth="1"/>
    <col min="89" max="89" width="0.875" style="0" customWidth="1"/>
    <col min="90" max="91" width="0.37109375" style="0" customWidth="1"/>
    <col min="92" max="94" width="0.875" style="0" customWidth="1"/>
    <col min="95" max="95" width="7.875" style="0" customWidth="1"/>
    <col min="96" max="96" width="0.875" style="0" hidden="1" customWidth="1"/>
    <col min="97" max="97" width="0.74609375" style="0" hidden="1" customWidth="1"/>
    <col min="98" max="98" width="0.2421875" style="0" hidden="1" customWidth="1"/>
    <col min="99" max="99" width="4.25390625" style="0" hidden="1" customWidth="1"/>
    <col min="100" max="100" width="0.875" style="0" customWidth="1"/>
    <col min="101" max="101" width="0.12890625" style="0" customWidth="1"/>
    <col min="102" max="103" width="0.875" style="0" customWidth="1"/>
    <col min="104" max="104" width="1.25" style="0" customWidth="1"/>
    <col min="105" max="105" width="3.875" style="0" customWidth="1"/>
    <col min="106" max="106" width="2.125" style="0" hidden="1" customWidth="1"/>
    <col min="107" max="108" width="0.875" style="0" customWidth="1"/>
    <col min="109" max="109" width="0.6171875" style="0" hidden="1" customWidth="1"/>
    <col min="110" max="138" width="0.875" style="0" hidden="1" customWidth="1"/>
    <col min="139" max="140" width="0.875" style="0" customWidth="1"/>
    <col min="141" max="141" width="1.25" style="0" customWidth="1"/>
    <col min="142" max="142" width="2.25390625" style="0" customWidth="1"/>
    <col min="143" max="144" width="0.875" style="0" customWidth="1"/>
    <col min="145" max="145" width="0.74609375" style="0" customWidth="1"/>
    <col min="146" max="146" width="0.875" style="0" hidden="1" customWidth="1"/>
    <col min="147" max="147" width="0.875" style="0" customWidth="1"/>
    <col min="148" max="148" width="0.74609375" style="0" customWidth="1"/>
    <col min="149" max="154" width="9.125" style="0" hidden="1" customWidth="1"/>
  </cols>
  <sheetData>
    <row r="1" spans="52:148" ht="12.75">
      <c r="AZ1" s="309" t="s">
        <v>261</v>
      </c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  <c r="BP1" s="309"/>
      <c r="BQ1" s="309"/>
      <c r="BR1" s="309"/>
      <c r="BS1" s="309"/>
      <c r="BT1" s="309"/>
      <c r="BU1" s="309"/>
      <c r="BV1" s="309"/>
      <c r="BW1" s="309"/>
      <c r="BX1" s="309"/>
      <c r="BY1" s="309"/>
      <c r="BZ1" s="309"/>
      <c r="CA1" s="309"/>
      <c r="CB1" s="309"/>
      <c r="CC1" s="309"/>
      <c r="CD1" s="309"/>
      <c r="CE1" s="309"/>
      <c r="CF1" s="309"/>
      <c r="CG1" s="309"/>
      <c r="CH1" s="309"/>
      <c r="CI1" s="309"/>
      <c r="CJ1" s="309"/>
      <c r="CK1" s="309"/>
      <c r="CL1" s="309"/>
      <c r="CM1" s="309"/>
      <c r="CN1" s="309"/>
      <c r="CO1" s="309"/>
      <c r="CP1" s="309"/>
      <c r="CQ1" s="309"/>
      <c r="CR1" s="309"/>
      <c r="CS1" s="309"/>
      <c r="CT1" s="309"/>
      <c r="CU1" s="309"/>
      <c r="CV1" s="309"/>
      <c r="CW1" s="309"/>
      <c r="CX1" s="309"/>
      <c r="CY1" s="309"/>
      <c r="CZ1" s="309"/>
      <c r="DA1" s="309"/>
      <c r="DB1" s="309"/>
      <c r="DC1" s="309"/>
      <c r="DD1" s="309"/>
      <c r="DE1" s="309"/>
      <c r="DF1" s="309"/>
      <c r="DG1" s="309"/>
      <c r="DH1" s="309"/>
      <c r="DI1" s="309"/>
      <c r="DJ1" s="309"/>
      <c r="DK1" s="309"/>
      <c r="DL1" s="309"/>
      <c r="DM1" s="309"/>
      <c r="DN1" s="309"/>
      <c r="DO1" s="309"/>
      <c r="DP1" s="309"/>
      <c r="DQ1" s="309"/>
      <c r="DR1" s="309"/>
      <c r="DS1" s="309"/>
      <c r="DT1" s="309"/>
      <c r="DU1" s="309"/>
      <c r="DV1" s="309"/>
      <c r="DW1" s="309"/>
      <c r="DX1" s="309"/>
      <c r="DY1" s="309"/>
      <c r="DZ1" s="309"/>
      <c r="EA1" s="309"/>
      <c r="EB1" s="309"/>
      <c r="EC1" s="309"/>
      <c r="ED1" s="309"/>
      <c r="EE1" s="309"/>
      <c r="EF1" s="309"/>
      <c r="EG1" s="309"/>
      <c r="EH1" s="309"/>
      <c r="EI1" s="309"/>
      <c r="EJ1" s="309"/>
      <c r="EK1" s="309"/>
      <c r="EL1" s="309"/>
      <c r="EM1" s="309"/>
      <c r="EN1" s="309"/>
      <c r="EO1" s="309"/>
      <c r="EP1" s="309"/>
      <c r="EQ1" s="309"/>
      <c r="ER1" s="309"/>
    </row>
    <row r="2" spans="19:148" ht="12.75">
      <c r="S2" s="20"/>
      <c r="AZ2" s="309" t="s">
        <v>439</v>
      </c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09"/>
      <c r="BU2" s="309"/>
      <c r="BV2" s="309"/>
      <c r="BW2" s="309"/>
      <c r="BX2" s="309"/>
      <c r="BY2" s="309"/>
      <c r="BZ2" s="309"/>
      <c r="CA2" s="309"/>
      <c r="CB2" s="309"/>
      <c r="CC2" s="309"/>
      <c r="CD2" s="309"/>
      <c r="CE2" s="309"/>
      <c r="CF2" s="309"/>
      <c r="CG2" s="309"/>
      <c r="CH2" s="309"/>
      <c r="CI2" s="309"/>
      <c r="CJ2" s="309"/>
      <c r="CK2" s="309"/>
      <c r="CL2" s="309"/>
      <c r="CM2" s="309"/>
      <c r="CN2" s="309"/>
      <c r="CO2" s="309"/>
      <c r="CP2" s="309"/>
      <c r="CQ2" s="309"/>
      <c r="CR2" s="309"/>
      <c r="CS2" s="309"/>
      <c r="CT2" s="309"/>
      <c r="CU2" s="309"/>
      <c r="CV2" s="309"/>
      <c r="CW2" s="309"/>
      <c r="CX2" s="309"/>
      <c r="CY2" s="309"/>
      <c r="CZ2" s="309"/>
      <c r="DA2" s="309"/>
      <c r="DB2" s="309"/>
      <c r="DC2" s="309"/>
      <c r="DD2" s="309"/>
      <c r="DE2" s="309"/>
      <c r="DF2" s="309"/>
      <c r="DG2" s="309"/>
      <c r="DH2" s="309"/>
      <c r="DI2" s="309"/>
      <c r="DJ2" s="309"/>
      <c r="DK2" s="309"/>
      <c r="DL2" s="309"/>
      <c r="DM2" s="309"/>
      <c r="DN2" s="309"/>
      <c r="DO2" s="309"/>
      <c r="DP2" s="309"/>
      <c r="DQ2" s="309"/>
      <c r="DR2" s="309"/>
      <c r="DS2" s="309"/>
      <c r="DT2" s="309"/>
      <c r="DU2" s="309"/>
      <c r="DV2" s="309"/>
      <c r="DW2" s="309"/>
      <c r="DX2" s="309"/>
      <c r="DY2" s="309"/>
      <c r="DZ2" s="309"/>
      <c r="EA2" s="309"/>
      <c r="EB2" s="309"/>
      <c r="EC2" s="309"/>
      <c r="ED2" s="309"/>
      <c r="EE2" s="309"/>
      <c r="EF2" s="309"/>
      <c r="EG2" s="309"/>
      <c r="EH2" s="309"/>
      <c r="EI2" s="309"/>
      <c r="EJ2" s="309"/>
      <c r="EK2" s="309"/>
      <c r="EL2" s="309"/>
      <c r="EM2" s="309"/>
      <c r="EN2" s="309"/>
      <c r="EO2" s="309"/>
      <c r="EP2" s="309"/>
      <c r="EQ2" s="309"/>
      <c r="ER2" s="309"/>
    </row>
    <row r="3" spans="52:148" ht="12.75">
      <c r="AZ3" s="28"/>
      <c r="BA3" s="309" t="s">
        <v>126</v>
      </c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  <c r="BT3" s="309"/>
      <c r="BU3" s="309"/>
      <c r="BV3" s="309"/>
      <c r="BW3" s="309"/>
      <c r="BX3" s="309"/>
      <c r="BY3" s="309"/>
      <c r="BZ3" s="309"/>
      <c r="CA3" s="309"/>
      <c r="CB3" s="309"/>
      <c r="CC3" s="309"/>
      <c r="CD3" s="309"/>
      <c r="CE3" s="309"/>
      <c r="CF3" s="309"/>
      <c r="CG3" s="309"/>
      <c r="CH3" s="309"/>
      <c r="CI3" s="309"/>
      <c r="CJ3" s="309"/>
      <c r="CK3" s="309"/>
      <c r="CL3" s="309"/>
      <c r="CM3" s="309"/>
      <c r="CN3" s="309"/>
      <c r="CO3" s="309"/>
      <c r="CP3" s="309"/>
      <c r="CQ3" s="309"/>
      <c r="CR3" s="309"/>
      <c r="CS3" s="309"/>
      <c r="CT3" s="309"/>
      <c r="CU3" s="309"/>
      <c r="CV3" s="309"/>
      <c r="CW3" s="309"/>
      <c r="CX3" s="309"/>
      <c r="CY3" s="309"/>
      <c r="CZ3" s="309"/>
      <c r="DA3" s="309"/>
      <c r="DB3" s="309"/>
      <c r="DC3" s="309"/>
      <c r="DD3" s="309"/>
      <c r="DE3" s="309"/>
      <c r="DF3" s="309"/>
      <c r="DG3" s="309"/>
      <c r="DH3" s="309"/>
      <c r="DI3" s="309"/>
      <c r="DJ3" s="309"/>
      <c r="DK3" s="309"/>
      <c r="DL3" s="309"/>
      <c r="DM3" s="309"/>
      <c r="DN3" s="309"/>
      <c r="DO3" s="309"/>
      <c r="DP3" s="309"/>
      <c r="DQ3" s="309"/>
      <c r="DR3" s="309"/>
      <c r="DS3" s="309"/>
      <c r="DT3" s="309"/>
      <c r="DU3" s="309"/>
      <c r="DV3" s="309"/>
      <c r="DW3" s="309"/>
      <c r="DX3" s="309"/>
      <c r="DY3" s="309"/>
      <c r="DZ3" s="309"/>
      <c r="EA3" s="309"/>
      <c r="EB3" s="309"/>
      <c r="EC3" s="309"/>
      <c r="ED3" s="309"/>
      <c r="EE3" s="309"/>
      <c r="EF3" s="309"/>
      <c r="EG3" s="309"/>
      <c r="EH3" s="309"/>
      <c r="EI3" s="309"/>
      <c r="EJ3" s="309"/>
      <c r="EK3" s="309"/>
      <c r="EL3" s="309"/>
      <c r="EM3" s="309"/>
      <c r="EN3" s="309"/>
      <c r="EO3" s="309"/>
      <c r="EP3" s="309"/>
      <c r="EQ3" s="309"/>
      <c r="ER3" s="309"/>
    </row>
    <row r="4" spans="1:148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310" t="s">
        <v>127</v>
      </c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  <c r="DD4" s="310"/>
      <c r="DE4" s="310"/>
      <c r="DF4" s="310"/>
      <c r="DG4" s="310"/>
      <c r="DH4" s="310"/>
      <c r="DI4" s="310"/>
      <c r="DJ4" s="310"/>
      <c r="DK4" s="310"/>
      <c r="DL4" s="310"/>
      <c r="DM4" s="310"/>
      <c r="DN4" s="310"/>
      <c r="DO4" s="310"/>
      <c r="DP4" s="310"/>
      <c r="DQ4" s="310"/>
      <c r="DR4" s="310"/>
      <c r="DS4" s="310"/>
      <c r="DT4" s="310"/>
      <c r="DU4" s="310"/>
      <c r="DV4" s="310"/>
      <c r="DW4" s="310"/>
      <c r="DX4" s="310"/>
      <c r="DY4" s="310"/>
      <c r="DZ4" s="310"/>
      <c r="EA4" s="310"/>
      <c r="EB4" s="310"/>
      <c r="EC4" s="310"/>
      <c r="ED4" s="310"/>
      <c r="EE4" s="310"/>
      <c r="EF4" s="310"/>
      <c r="EG4" s="310"/>
      <c r="EH4" s="310"/>
      <c r="EI4" s="310"/>
      <c r="EJ4" s="310"/>
      <c r="EK4" s="310"/>
      <c r="EL4" s="310"/>
      <c r="EM4" s="310"/>
      <c r="EN4" s="310"/>
      <c r="EO4" s="310"/>
      <c r="EP4" s="310"/>
      <c r="EQ4" s="310"/>
      <c r="ER4" s="310"/>
    </row>
    <row r="5" spans="1:148" ht="11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8"/>
      <c r="BL5" s="28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M5" s="226"/>
      <c r="EN5" s="226"/>
      <c r="EO5" s="226"/>
      <c r="EP5" s="226"/>
      <c r="EQ5" s="226"/>
      <c r="ER5" s="226"/>
    </row>
    <row r="6" spans="1:148" ht="12.75" customHeight="1">
      <c r="A6" s="29"/>
      <c r="B6" s="29"/>
      <c r="C6" s="29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29"/>
      <c r="BH6" s="29"/>
      <c r="BI6" s="29"/>
      <c r="BJ6" s="29"/>
      <c r="BK6" s="28"/>
      <c r="BL6" s="28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/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6"/>
    </row>
    <row r="7" spans="1:148" ht="18" customHeight="1">
      <c r="A7" s="29"/>
      <c r="B7" s="29"/>
      <c r="C7" s="252" t="s">
        <v>164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</row>
    <row r="8" spans="1:148" ht="21" customHeight="1">
      <c r="A8" s="273" t="s">
        <v>262</v>
      </c>
      <c r="B8" s="274" t="s">
        <v>263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5"/>
      <c r="AI8" s="141" t="s">
        <v>409</v>
      </c>
      <c r="AJ8" s="142"/>
      <c r="AK8" s="142"/>
      <c r="AL8" s="142"/>
      <c r="AM8" s="142"/>
      <c r="AN8" s="142"/>
      <c r="AO8" s="142"/>
      <c r="AP8" s="142"/>
      <c r="AQ8" s="142"/>
      <c r="AR8" s="143"/>
      <c r="AS8" s="278" t="s">
        <v>264</v>
      </c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141" t="s">
        <v>28</v>
      </c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3"/>
      <c r="CV8" s="141" t="s">
        <v>433</v>
      </c>
      <c r="CW8" s="142"/>
      <c r="CX8" s="142"/>
      <c r="CY8" s="142"/>
      <c r="CZ8" s="142"/>
      <c r="DA8" s="142"/>
      <c r="DB8" s="142"/>
      <c r="DC8" s="142"/>
      <c r="DD8" s="143"/>
      <c r="DE8" s="141" t="s">
        <v>29</v>
      </c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3"/>
    </row>
    <row r="9" spans="1:148" ht="35.25" customHeight="1">
      <c r="A9" s="273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7"/>
      <c r="AI9" s="144"/>
      <c r="AJ9" s="250"/>
      <c r="AK9" s="250"/>
      <c r="AL9" s="250"/>
      <c r="AM9" s="250"/>
      <c r="AN9" s="250"/>
      <c r="AO9" s="250"/>
      <c r="AP9" s="250"/>
      <c r="AQ9" s="250"/>
      <c r="AR9" s="251"/>
      <c r="AS9" s="280" t="s">
        <v>265</v>
      </c>
      <c r="AT9" s="281"/>
      <c r="AU9" s="281"/>
      <c r="AV9" s="281"/>
      <c r="AW9" s="281"/>
      <c r="AX9" s="281"/>
      <c r="AY9" s="281"/>
      <c r="AZ9" s="281"/>
      <c r="BA9" s="281"/>
      <c r="BB9" s="282"/>
      <c r="BC9" s="280" t="s">
        <v>266</v>
      </c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2"/>
      <c r="BU9" s="280" t="s">
        <v>267</v>
      </c>
      <c r="BV9" s="281"/>
      <c r="BW9" s="281"/>
      <c r="BX9" s="281"/>
      <c r="BY9" s="281"/>
      <c r="BZ9" s="281"/>
      <c r="CA9" s="281"/>
      <c r="CB9" s="281"/>
      <c r="CC9" s="281"/>
      <c r="CD9" s="281"/>
      <c r="CE9" s="282"/>
      <c r="CF9" s="144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1"/>
      <c r="CV9" s="144"/>
      <c r="CW9" s="250"/>
      <c r="CX9" s="250"/>
      <c r="CY9" s="250"/>
      <c r="CZ9" s="250"/>
      <c r="DA9" s="250"/>
      <c r="DB9" s="250"/>
      <c r="DC9" s="250"/>
      <c r="DD9" s="251"/>
      <c r="DE9" s="144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  <c r="EQ9" s="250"/>
      <c r="ER9" s="251"/>
    </row>
    <row r="10" spans="1:148" ht="12.75" customHeight="1">
      <c r="A10" s="30">
        <v>1</v>
      </c>
      <c r="B10" s="284">
        <v>2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5"/>
      <c r="AI10" s="283">
        <v>3</v>
      </c>
      <c r="AJ10" s="284"/>
      <c r="AK10" s="284"/>
      <c r="AL10" s="284"/>
      <c r="AM10" s="284"/>
      <c r="AN10" s="284"/>
      <c r="AO10" s="284"/>
      <c r="AP10" s="284"/>
      <c r="AQ10" s="284"/>
      <c r="AR10" s="285"/>
      <c r="AS10" s="283">
        <v>4</v>
      </c>
      <c r="AT10" s="284"/>
      <c r="AU10" s="284"/>
      <c r="AV10" s="284"/>
      <c r="AW10" s="284"/>
      <c r="AX10" s="284"/>
      <c r="AY10" s="284"/>
      <c r="AZ10" s="284"/>
      <c r="BA10" s="284"/>
      <c r="BB10" s="285"/>
      <c r="BC10" s="283">
        <v>5</v>
      </c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5"/>
      <c r="BU10" s="283">
        <v>6</v>
      </c>
      <c r="BV10" s="284"/>
      <c r="BW10" s="284"/>
      <c r="BX10" s="284"/>
      <c r="BY10" s="284"/>
      <c r="BZ10" s="284"/>
      <c r="CA10" s="284"/>
      <c r="CB10" s="284"/>
      <c r="CC10" s="284"/>
      <c r="CD10" s="284"/>
      <c r="CE10" s="285"/>
      <c r="CF10" s="283">
        <v>7</v>
      </c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5"/>
      <c r="CV10" s="283">
        <v>8</v>
      </c>
      <c r="CW10" s="284"/>
      <c r="CX10" s="284"/>
      <c r="CY10" s="284"/>
      <c r="CZ10" s="284"/>
      <c r="DA10" s="284"/>
      <c r="DB10" s="284"/>
      <c r="DC10" s="284"/>
      <c r="DD10" s="285"/>
      <c r="DE10" s="283">
        <v>9</v>
      </c>
      <c r="DF10" s="284"/>
      <c r="DG10" s="284"/>
      <c r="DH10" s="284"/>
      <c r="DI10" s="284"/>
      <c r="DJ10" s="284"/>
      <c r="DK10" s="284"/>
      <c r="DL10" s="284"/>
      <c r="DM10" s="284"/>
      <c r="DN10" s="284"/>
      <c r="DO10" s="284"/>
      <c r="DP10" s="284"/>
      <c r="DQ10" s="284"/>
      <c r="DR10" s="284"/>
      <c r="DS10" s="284"/>
      <c r="DT10" s="284"/>
      <c r="DU10" s="284"/>
      <c r="DV10" s="284"/>
      <c r="DW10" s="284"/>
      <c r="DX10" s="284"/>
      <c r="DY10" s="284"/>
      <c r="DZ10" s="284"/>
      <c r="EA10" s="284"/>
      <c r="EB10" s="284"/>
      <c r="EC10" s="284"/>
      <c r="ED10" s="284"/>
      <c r="EE10" s="284"/>
      <c r="EF10" s="284"/>
      <c r="EG10" s="284"/>
      <c r="EH10" s="284"/>
      <c r="EI10" s="284"/>
      <c r="EJ10" s="284"/>
      <c r="EK10" s="284"/>
      <c r="EL10" s="284"/>
      <c r="EM10" s="284"/>
      <c r="EN10" s="284"/>
      <c r="EO10" s="284"/>
      <c r="EP10" s="284"/>
      <c r="EQ10" s="284"/>
      <c r="ER10" s="285"/>
    </row>
    <row r="11" spans="1:154" ht="27.75" customHeight="1">
      <c r="A11" s="30">
        <v>1</v>
      </c>
      <c r="B11" s="253" t="s">
        <v>86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4">
        <v>810</v>
      </c>
      <c r="AJ11" s="255"/>
      <c r="AK11" s="255"/>
      <c r="AL11" s="255"/>
      <c r="AM11" s="255"/>
      <c r="AN11" s="255"/>
      <c r="AO11" s="255"/>
      <c r="AP11" s="255"/>
      <c r="AQ11" s="255"/>
      <c r="AR11" s="256"/>
      <c r="AS11" s="194"/>
      <c r="AT11" s="195"/>
      <c r="AU11" s="195"/>
      <c r="AV11" s="195"/>
      <c r="AW11" s="195"/>
      <c r="AX11" s="195"/>
      <c r="AY11" s="195"/>
      <c r="AZ11" s="195"/>
      <c r="BA11" s="195"/>
      <c r="BB11" s="174"/>
      <c r="BC11" s="194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74"/>
      <c r="BU11" s="194"/>
      <c r="BV11" s="195"/>
      <c r="BW11" s="195"/>
      <c r="BX11" s="195"/>
      <c r="BY11" s="195"/>
      <c r="BZ11" s="195"/>
      <c r="CA11" s="195"/>
      <c r="CB11" s="195"/>
      <c r="CC11" s="195"/>
      <c r="CD11" s="195"/>
      <c r="CE11" s="174"/>
      <c r="CF11" s="191">
        <f>CF12+CF49+CF57+CF71+CF84+CF132+CF144</f>
        <v>2298270</v>
      </c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3"/>
      <c r="CV11" s="191">
        <f>CV12+CV49+CV57+CV71+CV84+CV132+CV144</f>
        <v>2298795</v>
      </c>
      <c r="CW11" s="192"/>
      <c r="CX11" s="192"/>
      <c r="CY11" s="192"/>
      <c r="CZ11" s="192"/>
      <c r="DA11" s="192"/>
      <c r="DB11" s="192"/>
      <c r="DC11" s="192"/>
      <c r="DD11" s="193"/>
      <c r="DE11" s="188">
        <f>DE12+DE49+DE57+DE71+DE84+DE132+DE144</f>
        <v>2300595</v>
      </c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90"/>
      <c r="ES11" s="90"/>
      <c r="ET11" s="90"/>
      <c r="EU11" s="90"/>
      <c r="EV11" s="90"/>
      <c r="EW11" s="90"/>
      <c r="EX11" s="90"/>
    </row>
    <row r="12" spans="1:154" ht="13.5" customHeight="1">
      <c r="A12" s="30">
        <v>2</v>
      </c>
      <c r="B12" s="253" t="s">
        <v>268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4">
        <v>810</v>
      </c>
      <c r="AJ12" s="255"/>
      <c r="AK12" s="255"/>
      <c r="AL12" s="255"/>
      <c r="AM12" s="255"/>
      <c r="AN12" s="255"/>
      <c r="AO12" s="255"/>
      <c r="AP12" s="255"/>
      <c r="AQ12" s="255"/>
      <c r="AR12" s="256"/>
      <c r="AS12" s="194" t="s">
        <v>301</v>
      </c>
      <c r="AT12" s="195"/>
      <c r="AU12" s="195"/>
      <c r="AV12" s="195"/>
      <c r="AW12" s="195"/>
      <c r="AX12" s="195"/>
      <c r="AY12" s="195"/>
      <c r="AZ12" s="195"/>
      <c r="BA12" s="195"/>
      <c r="BB12" s="174"/>
      <c r="BC12" s="194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74"/>
      <c r="BU12" s="194"/>
      <c r="BV12" s="195"/>
      <c r="BW12" s="195"/>
      <c r="BX12" s="195"/>
      <c r="BY12" s="195"/>
      <c r="BZ12" s="195"/>
      <c r="CA12" s="195"/>
      <c r="CB12" s="195"/>
      <c r="CC12" s="195"/>
      <c r="CD12" s="195"/>
      <c r="CE12" s="174"/>
      <c r="CF12" s="191">
        <f>CF13+CF19+CF29+CF43</f>
        <v>2013484</v>
      </c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3"/>
      <c r="CV12" s="191">
        <f>CV13+CV19+CV29+CV35</f>
        <v>1956014</v>
      </c>
      <c r="CW12" s="192"/>
      <c r="CX12" s="192"/>
      <c r="CY12" s="192"/>
      <c r="CZ12" s="192"/>
      <c r="DA12" s="192"/>
      <c r="DB12" s="192"/>
      <c r="DC12" s="192"/>
      <c r="DD12" s="193"/>
      <c r="DE12" s="188">
        <f>DE13+DE19+DE29+DE35</f>
        <v>1898454</v>
      </c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90"/>
      <c r="ES12" s="90"/>
      <c r="ET12" s="90"/>
      <c r="EU12" s="90"/>
      <c r="EV12" s="90"/>
      <c r="EW12" s="90"/>
      <c r="EX12" s="90"/>
    </row>
    <row r="13" spans="1:154" ht="26.25" customHeight="1">
      <c r="A13" s="30">
        <v>3</v>
      </c>
      <c r="B13" s="253" t="s">
        <v>370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4">
        <v>810</v>
      </c>
      <c r="AJ13" s="255"/>
      <c r="AK13" s="255"/>
      <c r="AL13" s="255"/>
      <c r="AM13" s="255"/>
      <c r="AN13" s="255"/>
      <c r="AO13" s="255"/>
      <c r="AP13" s="255"/>
      <c r="AQ13" s="255"/>
      <c r="AR13" s="256"/>
      <c r="AS13" s="194" t="s">
        <v>312</v>
      </c>
      <c r="AT13" s="195"/>
      <c r="AU13" s="195"/>
      <c r="AV13" s="195"/>
      <c r="AW13" s="195"/>
      <c r="AX13" s="195"/>
      <c r="AY13" s="195"/>
      <c r="AZ13" s="195"/>
      <c r="BA13" s="195"/>
      <c r="BB13" s="174"/>
      <c r="BC13" s="194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74"/>
      <c r="BU13" s="194"/>
      <c r="BV13" s="195"/>
      <c r="BW13" s="195"/>
      <c r="BX13" s="195"/>
      <c r="BY13" s="195"/>
      <c r="BZ13" s="195"/>
      <c r="CA13" s="195"/>
      <c r="CB13" s="195"/>
      <c r="CC13" s="195"/>
      <c r="CD13" s="195"/>
      <c r="CE13" s="174"/>
      <c r="CF13" s="191">
        <f>+CF14</f>
        <v>584213</v>
      </c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3"/>
      <c r="CV13" s="191">
        <f>+CV14</f>
        <v>588213</v>
      </c>
      <c r="CW13" s="192"/>
      <c r="CX13" s="192"/>
      <c r="CY13" s="192"/>
      <c r="CZ13" s="192"/>
      <c r="DA13" s="192"/>
      <c r="DB13" s="192"/>
      <c r="DC13" s="192"/>
      <c r="DD13" s="193"/>
      <c r="DE13" s="188">
        <f>+CV13</f>
        <v>588213</v>
      </c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90"/>
      <c r="ES13" s="90"/>
      <c r="ET13" s="90"/>
      <c r="EU13" s="90"/>
      <c r="EV13" s="90"/>
      <c r="EW13" s="90"/>
      <c r="EX13" s="90"/>
    </row>
    <row r="14" spans="1:154" ht="27" customHeight="1">
      <c r="A14" s="30">
        <v>4</v>
      </c>
      <c r="B14" s="253" t="s">
        <v>269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70"/>
      <c r="AI14" s="254">
        <v>810</v>
      </c>
      <c r="AJ14" s="255"/>
      <c r="AK14" s="255"/>
      <c r="AL14" s="255"/>
      <c r="AM14" s="255"/>
      <c r="AN14" s="255"/>
      <c r="AO14" s="255"/>
      <c r="AP14" s="255"/>
      <c r="AQ14" s="255"/>
      <c r="AR14" s="256"/>
      <c r="AS14" s="194" t="s">
        <v>312</v>
      </c>
      <c r="AT14" s="195"/>
      <c r="AU14" s="195"/>
      <c r="AV14" s="195"/>
      <c r="AW14" s="195"/>
      <c r="AX14" s="195"/>
      <c r="AY14" s="195"/>
      <c r="AZ14" s="195"/>
      <c r="BA14" s="195"/>
      <c r="BB14" s="174"/>
      <c r="BC14" s="194" t="s">
        <v>307</v>
      </c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74"/>
      <c r="BU14" s="194"/>
      <c r="BV14" s="195"/>
      <c r="BW14" s="195"/>
      <c r="BX14" s="195"/>
      <c r="BY14" s="195"/>
      <c r="BZ14" s="195"/>
      <c r="CA14" s="195"/>
      <c r="CB14" s="195"/>
      <c r="CC14" s="195"/>
      <c r="CD14" s="195"/>
      <c r="CE14" s="174"/>
      <c r="CF14" s="191">
        <f>CF15</f>
        <v>584213</v>
      </c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3"/>
      <c r="CV14" s="191">
        <f>CV15</f>
        <v>588213</v>
      </c>
      <c r="CW14" s="192"/>
      <c r="CX14" s="192"/>
      <c r="CY14" s="192"/>
      <c r="CZ14" s="192"/>
      <c r="DA14" s="192"/>
      <c r="DB14" s="192"/>
      <c r="DC14" s="192"/>
      <c r="DD14" s="193"/>
      <c r="DE14" s="188">
        <f>+CV14</f>
        <v>588213</v>
      </c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90"/>
      <c r="ES14" s="91"/>
      <c r="ET14" s="90"/>
      <c r="EU14" s="90"/>
      <c r="EV14" s="90"/>
      <c r="EW14" s="90"/>
      <c r="EX14" s="90"/>
    </row>
    <row r="15" spans="1:154" ht="15" customHeight="1">
      <c r="A15" s="30">
        <v>5</v>
      </c>
      <c r="B15" s="253" t="s">
        <v>270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70"/>
      <c r="AI15" s="254">
        <v>810</v>
      </c>
      <c r="AJ15" s="255"/>
      <c r="AK15" s="255"/>
      <c r="AL15" s="255"/>
      <c r="AM15" s="255"/>
      <c r="AN15" s="255"/>
      <c r="AO15" s="255"/>
      <c r="AP15" s="255"/>
      <c r="AQ15" s="255"/>
      <c r="AR15" s="256"/>
      <c r="AS15" s="194" t="s">
        <v>312</v>
      </c>
      <c r="AT15" s="195"/>
      <c r="AU15" s="195"/>
      <c r="AV15" s="195"/>
      <c r="AW15" s="195"/>
      <c r="AX15" s="195"/>
      <c r="AY15" s="195"/>
      <c r="AZ15" s="195"/>
      <c r="BA15" s="195"/>
      <c r="BB15" s="174"/>
      <c r="BC15" s="194">
        <v>9110000000</v>
      </c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74"/>
      <c r="BU15" s="194"/>
      <c r="BV15" s="195"/>
      <c r="BW15" s="195"/>
      <c r="BX15" s="195"/>
      <c r="BY15" s="195"/>
      <c r="BZ15" s="195"/>
      <c r="CA15" s="195"/>
      <c r="CB15" s="195"/>
      <c r="CC15" s="195"/>
      <c r="CD15" s="195"/>
      <c r="CE15" s="174"/>
      <c r="CF15" s="191">
        <f>+CF16</f>
        <v>584213</v>
      </c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3"/>
      <c r="CV15" s="191">
        <f>+CV16</f>
        <v>588213</v>
      </c>
      <c r="CW15" s="192"/>
      <c r="CX15" s="192"/>
      <c r="CY15" s="192"/>
      <c r="CZ15" s="192"/>
      <c r="DA15" s="192"/>
      <c r="DB15" s="192"/>
      <c r="DC15" s="192"/>
      <c r="DD15" s="193"/>
      <c r="DE15" s="188">
        <f>+CV15</f>
        <v>588213</v>
      </c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90"/>
      <c r="ES15" s="90"/>
      <c r="ET15" s="90"/>
      <c r="EU15" s="90"/>
      <c r="EV15" s="90"/>
      <c r="EW15" s="90"/>
      <c r="EX15" s="90"/>
    </row>
    <row r="16" spans="1:154" ht="60" customHeight="1">
      <c r="A16" s="30">
        <v>6</v>
      </c>
      <c r="B16" s="271" t="s">
        <v>292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2"/>
      <c r="AI16" s="254">
        <v>810</v>
      </c>
      <c r="AJ16" s="255"/>
      <c r="AK16" s="255"/>
      <c r="AL16" s="255"/>
      <c r="AM16" s="255"/>
      <c r="AN16" s="255"/>
      <c r="AO16" s="255"/>
      <c r="AP16" s="255"/>
      <c r="AQ16" s="255"/>
      <c r="AR16" s="256"/>
      <c r="AS16" s="194" t="s">
        <v>312</v>
      </c>
      <c r="AT16" s="195"/>
      <c r="AU16" s="195"/>
      <c r="AV16" s="195"/>
      <c r="AW16" s="195"/>
      <c r="AX16" s="195"/>
      <c r="AY16" s="195"/>
      <c r="AZ16" s="195"/>
      <c r="BA16" s="195"/>
      <c r="BB16" s="174"/>
      <c r="BC16" s="286">
        <v>9110080210</v>
      </c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8"/>
      <c r="BU16" s="194"/>
      <c r="BV16" s="195"/>
      <c r="BW16" s="195"/>
      <c r="BX16" s="195"/>
      <c r="BY16" s="195"/>
      <c r="BZ16" s="195"/>
      <c r="CA16" s="195"/>
      <c r="CB16" s="195"/>
      <c r="CC16" s="195"/>
      <c r="CD16" s="195"/>
      <c r="CE16" s="174"/>
      <c r="CF16" s="191">
        <f>+CF17</f>
        <v>584213</v>
      </c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3"/>
      <c r="CV16" s="191">
        <f>+CV17</f>
        <v>588213</v>
      </c>
      <c r="CW16" s="192"/>
      <c r="CX16" s="192"/>
      <c r="CY16" s="192"/>
      <c r="CZ16" s="192"/>
      <c r="DA16" s="192"/>
      <c r="DB16" s="192"/>
      <c r="DC16" s="192"/>
      <c r="DD16" s="193"/>
      <c r="DE16" s="188">
        <f>+CV16</f>
        <v>588213</v>
      </c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90"/>
      <c r="ES16" s="90"/>
      <c r="ET16" s="90"/>
      <c r="EU16" s="90"/>
      <c r="EV16" s="90"/>
      <c r="EW16" s="90"/>
      <c r="EX16" s="90"/>
    </row>
    <row r="17" spans="1:154" ht="60.75" customHeight="1">
      <c r="A17" s="30">
        <v>7</v>
      </c>
      <c r="B17" s="266" t="s">
        <v>271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7"/>
      <c r="AI17" s="254">
        <v>810</v>
      </c>
      <c r="AJ17" s="255"/>
      <c r="AK17" s="255"/>
      <c r="AL17" s="255"/>
      <c r="AM17" s="255"/>
      <c r="AN17" s="255"/>
      <c r="AO17" s="255"/>
      <c r="AP17" s="255"/>
      <c r="AQ17" s="255"/>
      <c r="AR17" s="256"/>
      <c r="AS17" s="194" t="s">
        <v>312</v>
      </c>
      <c r="AT17" s="195"/>
      <c r="AU17" s="195"/>
      <c r="AV17" s="195"/>
      <c r="AW17" s="195"/>
      <c r="AX17" s="195"/>
      <c r="AY17" s="195"/>
      <c r="AZ17" s="195"/>
      <c r="BA17" s="195"/>
      <c r="BB17" s="174"/>
      <c r="BC17" s="286">
        <v>9110080210</v>
      </c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8"/>
      <c r="BU17" s="194" t="s">
        <v>214</v>
      </c>
      <c r="BV17" s="195"/>
      <c r="BW17" s="195"/>
      <c r="BX17" s="195"/>
      <c r="BY17" s="195"/>
      <c r="BZ17" s="195"/>
      <c r="CA17" s="195"/>
      <c r="CB17" s="195"/>
      <c r="CC17" s="195"/>
      <c r="CD17" s="195"/>
      <c r="CE17" s="174"/>
      <c r="CF17" s="191">
        <f>+CF18</f>
        <v>584213</v>
      </c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3"/>
      <c r="CV17" s="191">
        <f>+CV18</f>
        <v>588213</v>
      </c>
      <c r="CW17" s="192"/>
      <c r="CX17" s="192"/>
      <c r="CY17" s="192"/>
      <c r="CZ17" s="192"/>
      <c r="DA17" s="192"/>
      <c r="DB17" s="192"/>
      <c r="DC17" s="192"/>
      <c r="DD17" s="193"/>
      <c r="DE17" s="188">
        <f>+CV17</f>
        <v>588213</v>
      </c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90"/>
      <c r="ES17" s="90"/>
      <c r="ET17" s="90"/>
      <c r="EU17" s="90"/>
      <c r="EV17" s="90"/>
      <c r="EW17" s="90"/>
      <c r="EX17" s="90"/>
    </row>
    <row r="18" spans="1:154" ht="23.25" customHeight="1">
      <c r="A18" s="30">
        <v>8</v>
      </c>
      <c r="B18" s="253" t="s">
        <v>272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4">
        <v>810</v>
      </c>
      <c r="AJ18" s="255"/>
      <c r="AK18" s="255"/>
      <c r="AL18" s="255"/>
      <c r="AM18" s="255"/>
      <c r="AN18" s="255"/>
      <c r="AO18" s="255"/>
      <c r="AP18" s="255"/>
      <c r="AQ18" s="255"/>
      <c r="AR18" s="256"/>
      <c r="AS18" s="194" t="s">
        <v>312</v>
      </c>
      <c r="AT18" s="195"/>
      <c r="AU18" s="195"/>
      <c r="AV18" s="195"/>
      <c r="AW18" s="195"/>
      <c r="AX18" s="195"/>
      <c r="AY18" s="195"/>
      <c r="AZ18" s="195"/>
      <c r="BA18" s="195"/>
      <c r="BB18" s="174"/>
      <c r="BC18" s="286">
        <v>9110080210</v>
      </c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8"/>
      <c r="BU18" s="194" t="s">
        <v>181</v>
      </c>
      <c r="BV18" s="195"/>
      <c r="BW18" s="195"/>
      <c r="BX18" s="195"/>
      <c r="BY18" s="195"/>
      <c r="BZ18" s="195"/>
      <c r="CA18" s="195"/>
      <c r="CB18" s="195"/>
      <c r="CC18" s="195"/>
      <c r="CD18" s="195"/>
      <c r="CE18" s="174"/>
      <c r="CF18" s="191">
        <v>584213</v>
      </c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3"/>
      <c r="CV18" s="191">
        <v>588213</v>
      </c>
      <c r="CW18" s="192"/>
      <c r="CX18" s="192"/>
      <c r="CY18" s="192"/>
      <c r="CZ18" s="192"/>
      <c r="DA18" s="192"/>
      <c r="DB18" s="192"/>
      <c r="DC18" s="192"/>
      <c r="DD18" s="193"/>
      <c r="DE18" s="188">
        <v>589213</v>
      </c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90"/>
      <c r="ES18" s="90"/>
      <c r="ET18" s="90"/>
      <c r="EU18" s="90"/>
      <c r="EV18" s="90"/>
      <c r="EW18" s="90"/>
      <c r="EX18" s="90"/>
    </row>
    <row r="19" spans="1:154" ht="41.25" customHeight="1">
      <c r="A19" s="30">
        <v>9</v>
      </c>
      <c r="B19" s="253" t="s">
        <v>371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4">
        <v>810</v>
      </c>
      <c r="AJ19" s="255"/>
      <c r="AK19" s="255"/>
      <c r="AL19" s="255"/>
      <c r="AM19" s="255"/>
      <c r="AN19" s="255"/>
      <c r="AO19" s="255"/>
      <c r="AP19" s="255"/>
      <c r="AQ19" s="255"/>
      <c r="AR19" s="256"/>
      <c r="AS19" s="194" t="s">
        <v>313</v>
      </c>
      <c r="AT19" s="195"/>
      <c r="AU19" s="195"/>
      <c r="AV19" s="195"/>
      <c r="AW19" s="195"/>
      <c r="AX19" s="195"/>
      <c r="AY19" s="195"/>
      <c r="AZ19" s="195"/>
      <c r="BA19" s="195"/>
      <c r="BB19" s="174"/>
      <c r="BC19" s="194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74"/>
      <c r="BU19" s="194"/>
      <c r="BV19" s="195"/>
      <c r="BW19" s="195"/>
      <c r="BX19" s="195"/>
      <c r="BY19" s="195"/>
      <c r="BZ19" s="195"/>
      <c r="CA19" s="195"/>
      <c r="CB19" s="195"/>
      <c r="CC19" s="195"/>
      <c r="CD19" s="195"/>
      <c r="CE19" s="174"/>
      <c r="CF19" s="191">
        <f>CF20</f>
        <v>1428081</v>
      </c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3"/>
      <c r="CV19" s="191">
        <f>CV20</f>
        <v>1366611</v>
      </c>
      <c r="CW19" s="192"/>
      <c r="CX19" s="192"/>
      <c r="CY19" s="192"/>
      <c r="CZ19" s="192"/>
      <c r="DA19" s="192"/>
      <c r="DB19" s="192"/>
      <c r="DC19" s="192"/>
      <c r="DD19" s="193"/>
      <c r="DE19" s="188">
        <f>DE20</f>
        <v>1309051</v>
      </c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90"/>
      <c r="ES19" s="90"/>
      <c r="ET19" s="90"/>
      <c r="EU19" s="90"/>
      <c r="EV19" s="90"/>
      <c r="EW19" s="90"/>
      <c r="EX19" s="90"/>
    </row>
    <row r="20" spans="1:154" ht="22.5" customHeight="1">
      <c r="A20" s="30">
        <v>10</v>
      </c>
      <c r="B20" s="253" t="s">
        <v>485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4">
        <v>810</v>
      </c>
      <c r="AJ20" s="255"/>
      <c r="AK20" s="255"/>
      <c r="AL20" s="255"/>
      <c r="AM20" s="255"/>
      <c r="AN20" s="255"/>
      <c r="AO20" s="255"/>
      <c r="AP20" s="255"/>
      <c r="AQ20" s="255"/>
      <c r="AR20" s="256"/>
      <c r="AS20" s="194" t="s">
        <v>313</v>
      </c>
      <c r="AT20" s="195"/>
      <c r="AU20" s="195"/>
      <c r="AV20" s="195"/>
      <c r="AW20" s="195"/>
      <c r="AX20" s="195"/>
      <c r="AY20" s="195"/>
      <c r="AZ20" s="195"/>
      <c r="BA20" s="195"/>
      <c r="BB20" s="174"/>
      <c r="BC20" s="194">
        <v>8100000000</v>
      </c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74"/>
      <c r="BU20" s="194"/>
      <c r="BV20" s="195"/>
      <c r="BW20" s="195"/>
      <c r="BX20" s="195"/>
      <c r="BY20" s="195"/>
      <c r="BZ20" s="195"/>
      <c r="CA20" s="195"/>
      <c r="CB20" s="195"/>
      <c r="CC20" s="195"/>
      <c r="CD20" s="195"/>
      <c r="CE20" s="174"/>
      <c r="CF20" s="191">
        <f>CF21</f>
        <v>1428081</v>
      </c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3"/>
      <c r="CV20" s="191">
        <f>CV21</f>
        <v>1366611</v>
      </c>
      <c r="CW20" s="192"/>
      <c r="CX20" s="192"/>
      <c r="CY20" s="192"/>
      <c r="CZ20" s="192"/>
      <c r="DA20" s="192"/>
      <c r="DB20" s="192"/>
      <c r="DC20" s="192"/>
      <c r="DD20" s="193"/>
      <c r="DE20" s="188">
        <f>DE21</f>
        <v>1309051</v>
      </c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  <c r="EQ20" s="189"/>
      <c r="ER20" s="190"/>
      <c r="ES20" s="90"/>
      <c r="ET20" s="90"/>
      <c r="EU20" s="90"/>
      <c r="EV20" s="90"/>
      <c r="EW20" s="90"/>
      <c r="EX20" s="90"/>
    </row>
    <row r="21" spans="1:154" ht="24" customHeight="1">
      <c r="A21" s="30">
        <v>11</v>
      </c>
      <c r="B21" s="253" t="s">
        <v>87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4">
        <v>810</v>
      </c>
      <c r="AJ21" s="255"/>
      <c r="AK21" s="255"/>
      <c r="AL21" s="255"/>
      <c r="AM21" s="255"/>
      <c r="AN21" s="255"/>
      <c r="AO21" s="255"/>
      <c r="AP21" s="255"/>
      <c r="AQ21" s="255"/>
      <c r="AR21" s="256"/>
      <c r="AS21" s="194" t="s">
        <v>313</v>
      </c>
      <c r="AT21" s="195"/>
      <c r="AU21" s="195"/>
      <c r="AV21" s="195"/>
      <c r="AW21" s="195"/>
      <c r="AX21" s="195"/>
      <c r="AY21" s="195"/>
      <c r="AZ21" s="195"/>
      <c r="BA21" s="195"/>
      <c r="BB21" s="174"/>
      <c r="BC21" s="194">
        <v>8110000000</v>
      </c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74"/>
      <c r="BU21" s="194"/>
      <c r="BV21" s="195"/>
      <c r="BW21" s="195"/>
      <c r="BX21" s="195"/>
      <c r="BY21" s="195"/>
      <c r="BZ21" s="195"/>
      <c r="CA21" s="195"/>
      <c r="CB21" s="195"/>
      <c r="CC21" s="195"/>
      <c r="CD21" s="195"/>
      <c r="CE21" s="174"/>
      <c r="CF21" s="191">
        <f>CF22</f>
        <v>1428081</v>
      </c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3"/>
      <c r="CV21" s="191">
        <f>+CV22</f>
        <v>1366611</v>
      </c>
      <c r="CW21" s="192"/>
      <c r="CX21" s="192"/>
      <c r="CY21" s="192"/>
      <c r="CZ21" s="192"/>
      <c r="DA21" s="192"/>
      <c r="DB21" s="192"/>
      <c r="DC21" s="192"/>
      <c r="DD21" s="193"/>
      <c r="DE21" s="188">
        <f>DE22</f>
        <v>1309051</v>
      </c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89"/>
      <c r="EL21" s="189"/>
      <c r="EM21" s="189"/>
      <c r="EN21" s="189"/>
      <c r="EO21" s="189"/>
      <c r="EP21" s="189"/>
      <c r="EQ21" s="189"/>
      <c r="ER21" s="190"/>
      <c r="ES21" s="90"/>
      <c r="ET21" s="90"/>
      <c r="EU21" s="90"/>
      <c r="EV21" s="90"/>
      <c r="EW21" s="90"/>
      <c r="EX21" s="90"/>
    </row>
    <row r="22" spans="1:154" ht="49.5" customHeight="1">
      <c r="A22" s="30">
        <v>12</v>
      </c>
      <c r="B22" s="253" t="s">
        <v>273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4">
        <v>810</v>
      </c>
      <c r="AJ22" s="255"/>
      <c r="AK22" s="255"/>
      <c r="AL22" s="255"/>
      <c r="AM22" s="255"/>
      <c r="AN22" s="255"/>
      <c r="AO22" s="255"/>
      <c r="AP22" s="255"/>
      <c r="AQ22" s="255"/>
      <c r="AR22" s="256"/>
      <c r="AS22" s="194" t="s">
        <v>313</v>
      </c>
      <c r="AT22" s="195"/>
      <c r="AU22" s="195"/>
      <c r="AV22" s="195"/>
      <c r="AW22" s="195"/>
      <c r="AX22" s="195"/>
      <c r="AY22" s="195"/>
      <c r="AZ22" s="195"/>
      <c r="BA22" s="195"/>
      <c r="BB22" s="174"/>
      <c r="BC22" s="194">
        <v>8110080210</v>
      </c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74"/>
      <c r="BU22" s="194"/>
      <c r="BV22" s="195"/>
      <c r="BW22" s="195"/>
      <c r="BX22" s="195"/>
      <c r="BY22" s="195"/>
      <c r="BZ22" s="195"/>
      <c r="CA22" s="195"/>
      <c r="CB22" s="195"/>
      <c r="CC22" s="195"/>
      <c r="CD22" s="195"/>
      <c r="CE22" s="174"/>
      <c r="CF22" s="191">
        <f>CF23+CF25+CF27</f>
        <v>1428081</v>
      </c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3"/>
      <c r="CV22" s="191">
        <f>CV23+CV25+CV27</f>
        <v>1366611</v>
      </c>
      <c r="CW22" s="192"/>
      <c r="CX22" s="192"/>
      <c r="CY22" s="192"/>
      <c r="CZ22" s="192"/>
      <c r="DA22" s="192"/>
      <c r="DB22" s="192"/>
      <c r="DC22" s="192"/>
      <c r="DD22" s="193"/>
      <c r="DE22" s="188">
        <f>DE23+DE25+DE27</f>
        <v>1309051</v>
      </c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189"/>
      <c r="EN22" s="189"/>
      <c r="EO22" s="189"/>
      <c r="EP22" s="189"/>
      <c r="EQ22" s="189"/>
      <c r="ER22" s="190"/>
      <c r="ES22" s="90"/>
      <c r="ET22" s="90"/>
      <c r="EU22" s="90"/>
      <c r="EV22" s="90"/>
      <c r="EW22" s="90"/>
      <c r="EX22" s="90"/>
    </row>
    <row r="23" spans="1:154" ht="64.5" customHeight="1">
      <c r="A23" s="30">
        <v>13</v>
      </c>
      <c r="B23" s="253" t="s">
        <v>271</v>
      </c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4">
        <v>810</v>
      </c>
      <c r="AJ23" s="255"/>
      <c r="AK23" s="255"/>
      <c r="AL23" s="255"/>
      <c r="AM23" s="255"/>
      <c r="AN23" s="255"/>
      <c r="AO23" s="255"/>
      <c r="AP23" s="255"/>
      <c r="AQ23" s="255"/>
      <c r="AR23" s="256"/>
      <c r="AS23" s="194" t="s">
        <v>313</v>
      </c>
      <c r="AT23" s="195"/>
      <c r="AU23" s="195"/>
      <c r="AV23" s="195"/>
      <c r="AW23" s="195"/>
      <c r="AX23" s="195"/>
      <c r="AY23" s="195"/>
      <c r="AZ23" s="195"/>
      <c r="BA23" s="195"/>
      <c r="BB23" s="174"/>
      <c r="BC23" s="194">
        <v>8110080210</v>
      </c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74"/>
      <c r="BU23" s="194" t="s">
        <v>214</v>
      </c>
      <c r="BV23" s="195"/>
      <c r="BW23" s="195"/>
      <c r="BX23" s="195"/>
      <c r="BY23" s="195"/>
      <c r="BZ23" s="195"/>
      <c r="CA23" s="195"/>
      <c r="CB23" s="195"/>
      <c r="CC23" s="195"/>
      <c r="CD23" s="195"/>
      <c r="CE23" s="174"/>
      <c r="CF23" s="257">
        <f>CF24</f>
        <v>1120018</v>
      </c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9"/>
      <c r="CV23" s="191">
        <f>CV24</f>
        <v>1120018</v>
      </c>
      <c r="CW23" s="192"/>
      <c r="CX23" s="192"/>
      <c r="CY23" s="192"/>
      <c r="CZ23" s="192"/>
      <c r="DA23" s="192"/>
      <c r="DB23" s="192"/>
      <c r="DC23" s="192"/>
      <c r="DD23" s="193"/>
      <c r="DE23" s="188">
        <f>DE24</f>
        <v>1120018</v>
      </c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189"/>
      <c r="EF23" s="189"/>
      <c r="EG23" s="189"/>
      <c r="EH23" s="189"/>
      <c r="EI23" s="189"/>
      <c r="EJ23" s="189"/>
      <c r="EK23" s="189"/>
      <c r="EL23" s="189"/>
      <c r="EM23" s="189"/>
      <c r="EN23" s="189"/>
      <c r="EO23" s="189"/>
      <c r="EP23" s="189"/>
      <c r="EQ23" s="189"/>
      <c r="ER23" s="190"/>
      <c r="ES23" s="90"/>
      <c r="ET23" s="90"/>
      <c r="EU23" s="90"/>
      <c r="EV23" s="90"/>
      <c r="EW23" s="90"/>
      <c r="EX23" s="90"/>
    </row>
    <row r="24" spans="1:154" ht="28.5" customHeight="1">
      <c r="A24" s="30">
        <v>14</v>
      </c>
      <c r="B24" s="253" t="s">
        <v>272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4">
        <v>810</v>
      </c>
      <c r="AJ24" s="255"/>
      <c r="AK24" s="255"/>
      <c r="AL24" s="255"/>
      <c r="AM24" s="255"/>
      <c r="AN24" s="255"/>
      <c r="AO24" s="255"/>
      <c r="AP24" s="255"/>
      <c r="AQ24" s="255"/>
      <c r="AR24" s="256"/>
      <c r="AS24" s="194" t="s">
        <v>313</v>
      </c>
      <c r="AT24" s="195"/>
      <c r="AU24" s="195"/>
      <c r="AV24" s="195"/>
      <c r="AW24" s="195"/>
      <c r="AX24" s="195"/>
      <c r="AY24" s="195"/>
      <c r="AZ24" s="195"/>
      <c r="BA24" s="195"/>
      <c r="BB24" s="174"/>
      <c r="BC24" s="194">
        <v>8110080210</v>
      </c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74"/>
      <c r="BU24" s="194" t="s">
        <v>181</v>
      </c>
      <c r="BV24" s="195"/>
      <c r="BW24" s="195"/>
      <c r="BX24" s="195"/>
      <c r="BY24" s="195"/>
      <c r="BZ24" s="195"/>
      <c r="CA24" s="195"/>
      <c r="CB24" s="195"/>
      <c r="CC24" s="195"/>
      <c r="CD24" s="195"/>
      <c r="CE24" s="174"/>
      <c r="CF24" s="257">
        <f>259788+860230</f>
        <v>1120018</v>
      </c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9"/>
      <c r="CV24" s="191">
        <f>259788+860230</f>
        <v>1120018</v>
      </c>
      <c r="CW24" s="192"/>
      <c r="CX24" s="192"/>
      <c r="CY24" s="192"/>
      <c r="CZ24" s="192"/>
      <c r="DA24" s="192"/>
      <c r="DB24" s="192"/>
      <c r="DC24" s="192"/>
      <c r="DD24" s="193"/>
      <c r="DE24" s="188">
        <f>1120018</f>
        <v>1120018</v>
      </c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189"/>
      <c r="DY24" s="189"/>
      <c r="DZ24" s="189"/>
      <c r="EA24" s="189"/>
      <c r="EB24" s="189"/>
      <c r="EC24" s="189"/>
      <c r="ED24" s="189"/>
      <c r="EE24" s="189"/>
      <c r="EF24" s="189"/>
      <c r="EG24" s="189"/>
      <c r="EH24" s="189"/>
      <c r="EI24" s="189"/>
      <c r="EJ24" s="189"/>
      <c r="EK24" s="189"/>
      <c r="EL24" s="189"/>
      <c r="EM24" s="189"/>
      <c r="EN24" s="189"/>
      <c r="EO24" s="189"/>
      <c r="EP24" s="189"/>
      <c r="EQ24" s="189"/>
      <c r="ER24" s="190"/>
      <c r="ES24" s="90"/>
      <c r="ET24" s="90"/>
      <c r="EU24" s="90"/>
      <c r="EV24" s="90"/>
      <c r="EW24" s="90"/>
      <c r="EX24" s="90"/>
    </row>
    <row r="25" spans="1:154" ht="26.25" customHeight="1">
      <c r="A25" s="30">
        <v>15</v>
      </c>
      <c r="B25" s="253" t="s">
        <v>274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4">
        <v>810</v>
      </c>
      <c r="AJ25" s="255"/>
      <c r="AK25" s="255"/>
      <c r="AL25" s="255"/>
      <c r="AM25" s="255"/>
      <c r="AN25" s="255"/>
      <c r="AO25" s="255"/>
      <c r="AP25" s="255"/>
      <c r="AQ25" s="255"/>
      <c r="AR25" s="256"/>
      <c r="AS25" s="194" t="s">
        <v>313</v>
      </c>
      <c r="AT25" s="195"/>
      <c r="AU25" s="195"/>
      <c r="AV25" s="195"/>
      <c r="AW25" s="195"/>
      <c r="AX25" s="195"/>
      <c r="AY25" s="195"/>
      <c r="AZ25" s="195"/>
      <c r="BA25" s="195"/>
      <c r="BB25" s="174"/>
      <c r="BC25" s="194">
        <v>8110080210</v>
      </c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74"/>
      <c r="BU25" s="194" t="s">
        <v>183</v>
      </c>
      <c r="BV25" s="195"/>
      <c r="BW25" s="195"/>
      <c r="BX25" s="195"/>
      <c r="BY25" s="195"/>
      <c r="BZ25" s="195"/>
      <c r="CA25" s="195"/>
      <c r="CB25" s="195"/>
      <c r="CC25" s="195"/>
      <c r="CD25" s="195"/>
      <c r="CE25" s="174"/>
      <c r="CF25" s="257">
        <f>CF26</f>
        <v>301417</v>
      </c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9"/>
      <c r="CV25" s="191">
        <f>CV26</f>
        <v>239947</v>
      </c>
      <c r="CW25" s="192"/>
      <c r="CX25" s="192"/>
      <c r="CY25" s="192"/>
      <c r="CZ25" s="192"/>
      <c r="DA25" s="192"/>
      <c r="DB25" s="192"/>
      <c r="DC25" s="192"/>
      <c r="DD25" s="193"/>
      <c r="DE25" s="188">
        <f>DE26</f>
        <v>182387</v>
      </c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  <c r="DZ25" s="189"/>
      <c r="EA25" s="189"/>
      <c r="EB25" s="189"/>
      <c r="EC25" s="189"/>
      <c r="ED25" s="189"/>
      <c r="EE25" s="189"/>
      <c r="EF25" s="189"/>
      <c r="EG25" s="189"/>
      <c r="EH25" s="189"/>
      <c r="EI25" s="189"/>
      <c r="EJ25" s="189"/>
      <c r="EK25" s="189"/>
      <c r="EL25" s="189"/>
      <c r="EM25" s="189"/>
      <c r="EN25" s="189"/>
      <c r="EO25" s="189"/>
      <c r="EP25" s="189"/>
      <c r="EQ25" s="189"/>
      <c r="ER25" s="190"/>
      <c r="ES25" s="90"/>
      <c r="ET25" s="90"/>
      <c r="EU25" s="90"/>
      <c r="EV25" s="90"/>
      <c r="EW25" s="90"/>
      <c r="EX25" s="90"/>
    </row>
    <row r="26" spans="1:154" ht="24.75" customHeight="1">
      <c r="A26" s="30">
        <v>16</v>
      </c>
      <c r="B26" s="253" t="s">
        <v>185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4">
        <v>810</v>
      </c>
      <c r="AJ26" s="255"/>
      <c r="AK26" s="255"/>
      <c r="AL26" s="255"/>
      <c r="AM26" s="255"/>
      <c r="AN26" s="255"/>
      <c r="AO26" s="255"/>
      <c r="AP26" s="255"/>
      <c r="AQ26" s="255"/>
      <c r="AR26" s="256"/>
      <c r="AS26" s="194" t="s">
        <v>313</v>
      </c>
      <c r="AT26" s="195"/>
      <c r="AU26" s="195"/>
      <c r="AV26" s="195"/>
      <c r="AW26" s="195"/>
      <c r="AX26" s="195"/>
      <c r="AY26" s="195"/>
      <c r="AZ26" s="195"/>
      <c r="BA26" s="195"/>
      <c r="BB26" s="174"/>
      <c r="BC26" s="194">
        <v>8110080210</v>
      </c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74"/>
      <c r="BU26" s="194" t="s">
        <v>186</v>
      </c>
      <c r="BV26" s="195"/>
      <c r="BW26" s="195"/>
      <c r="BX26" s="195"/>
      <c r="BY26" s="195"/>
      <c r="BZ26" s="195"/>
      <c r="CA26" s="195"/>
      <c r="CB26" s="195"/>
      <c r="CC26" s="195"/>
      <c r="CD26" s="195"/>
      <c r="CE26" s="174"/>
      <c r="CF26" s="257">
        <v>301417</v>
      </c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9"/>
      <c r="CV26" s="191">
        <f>297417-CV144</f>
        <v>239947</v>
      </c>
      <c r="CW26" s="192"/>
      <c r="CX26" s="192"/>
      <c r="CY26" s="192"/>
      <c r="CZ26" s="192"/>
      <c r="DA26" s="192"/>
      <c r="DB26" s="192"/>
      <c r="DC26" s="192"/>
      <c r="DD26" s="193"/>
      <c r="DE26" s="188">
        <f>297417-DE144</f>
        <v>182387</v>
      </c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/>
      <c r="EE26" s="189"/>
      <c r="EF26" s="189"/>
      <c r="EG26" s="189"/>
      <c r="EH26" s="189"/>
      <c r="EI26" s="189"/>
      <c r="EJ26" s="189"/>
      <c r="EK26" s="189"/>
      <c r="EL26" s="189"/>
      <c r="EM26" s="189"/>
      <c r="EN26" s="189"/>
      <c r="EO26" s="189"/>
      <c r="EP26" s="189"/>
      <c r="EQ26" s="189"/>
      <c r="ER26" s="190"/>
      <c r="ES26" s="90"/>
      <c r="ET26" s="90"/>
      <c r="EU26" s="90"/>
      <c r="EV26" s="90"/>
      <c r="EW26" s="90"/>
      <c r="EX26" s="90"/>
    </row>
    <row r="27" spans="1:154" ht="16.5" customHeight="1">
      <c r="A27" s="30">
        <v>17</v>
      </c>
      <c r="B27" s="253" t="s">
        <v>487</v>
      </c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70"/>
      <c r="AI27" s="254">
        <v>810</v>
      </c>
      <c r="AJ27" s="255"/>
      <c r="AK27" s="255"/>
      <c r="AL27" s="255"/>
      <c r="AM27" s="255"/>
      <c r="AN27" s="255"/>
      <c r="AO27" s="255"/>
      <c r="AP27" s="255"/>
      <c r="AQ27" s="255"/>
      <c r="AR27" s="256"/>
      <c r="AS27" s="194" t="s">
        <v>313</v>
      </c>
      <c r="AT27" s="195"/>
      <c r="AU27" s="195"/>
      <c r="AV27" s="195"/>
      <c r="AW27" s="195"/>
      <c r="AX27" s="195"/>
      <c r="AY27" s="195"/>
      <c r="AZ27" s="195"/>
      <c r="BA27" s="195"/>
      <c r="BB27" s="174"/>
      <c r="BC27" s="194">
        <v>8110080210</v>
      </c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74"/>
      <c r="BU27" s="194" t="s">
        <v>488</v>
      </c>
      <c r="BV27" s="195"/>
      <c r="BW27" s="195"/>
      <c r="BX27" s="195"/>
      <c r="BY27" s="195"/>
      <c r="BZ27" s="195"/>
      <c r="CA27" s="195"/>
      <c r="CB27" s="195"/>
      <c r="CC27" s="195"/>
      <c r="CD27" s="195"/>
      <c r="CE27" s="174"/>
      <c r="CF27" s="191">
        <f>CF28</f>
        <v>6646</v>
      </c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3"/>
      <c r="CV27" s="191">
        <f>+CV28</f>
        <v>6646</v>
      </c>
      <c r="CW27" s="192"/>
      <c r="CX27" s="192"/>
      <c r="CY27" s="192"/>
      <c r="CZ27" s="192"/>
      <c r="DA27" s="192"/>
      <c r="DB27" s="192"/>
      <c r="DC27" s="192"/>
      <c r="DD27" s="193"/>
      <c r="DE27" s="188">
        <f>+CV27</f>
        <v>6646</v>
      </c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90"/>
      <c r="ES27" s="90"/>
      <c r="ET27" s="90"/>
      <c r="EU27" s="90"/>
      <c r="EV27" s="90"/>
      <c r="EW27" s="90"/>
      <c r="EX27" s="90"/>
    </row>
    <row r="28" spans="1:154" ht="17.25" customHeight="1">
      <c r="A28" s="30">
        <v>18</v>
      </c>
      <c r="B28" s="253" t="s">
        <v>216</v>
      </c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4">
        <v>810</v>
      </c>
      <c r="AJ28" s="255"/>
      <c r="AK28" s="255"/>
      <c r="AL28" s="255"/>
      <c r="AM28" s="255"/>
      <c r="AN28" s="255"/>
      <c r="AO28" s="255"/>
      <c r="AP28" s="255"/>
      <c r="AQ28" s="255"/>
      <c r="AR28" s="256"/>
      <c r="AS28" s="194" t="s">
        <v>313</v>
      </c>
      <c r="AT28" s="195"/>
      <c r="AU28" s="195"/>
      <c r="AV28" s="195"/>
      <c r="AW28" s="195"/>
      <c r="AX28" s="195"/>
      <c r="AY28" s="195"/>
      <c r="AZ28" s="195"/>
      <c r="BA28" s="195"/>
      <c r="BB28" s="174"/>
      <c r="BC28" s="194">
        <v>8110080210</v>
      </c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74"/>
      <c r="BU28" s="194" t="s">
        <v>215</v>
      </c>
      <c r="BV28" s="195"/>
      <c r="BW28" s="195"/>
      <c r="BX28" s="195"/>
      <c r="BY28" s="195"/>
      <c r="BZ28" s="195"/>
      <c r="CA28" s="195"/>
      <c r="CB28" s="195"/>
      <c r="CC28" s="195"/>
      <c r="CD28" s="195"/>
      <c r="CE28" s="174"/>
      <c r="CF28" s="191">
        <v>6646</v>
      </c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3"/>
      <c r="CV28" s="191">
        <v>6646</v>
      </c>
      <c r="CW28" s="192"/>
      <c r="CX28" s="192"/>
      <c r="CY28" s="192"/>
      <c r="CZ28" s="192"/>
      <c r="DA28" s="192"/>
      <c r="DB28" s="192"/>
      <c r="DC28" s="192"/>
      <c r="DD28" s="193"/>
      <c r="DE28" s="188">
        <v>6646</v>
      </c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/>
      <c r="EF28" s="189"/>
      <c r="EG28" s="189"/>
      <c r="EH28" s="189"/>
      <c r="EI28" s="189"/>
      <c r="EJ28" s="189"/>
      <c r="EK28" s="189"/>
      <c r="EL28" s="189"/>
      <c r="EM28" s="189"/>
      <c r="EN28" s="189"/>
      <c r="EO28" s="189"/>
      <c r="EP28" s="189"/>
      <c r="EQ28" s="189"/>
      <c r="ER28" s="190"/>
      <c r="ES28" s="90"/>
      <c r="ET28" s="90"/>
      <c r="EU28" s="90"/>
      <c r="EV28" s="90"/>
      <c r="EW28" s="90"/>
      <c r="EX28" s="90"/>
    </row>
    <row r="29" spans="1:154" ht="15.75" customHeight="1">
      <c r="A29" s="30">
        <v>19</v>
      </c>
      <c r="B29" s="253" t="s">
        <v>372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4">
        <v>810</v>
      </c>
      <c r="AJ29" s="255"/>
      <c r="AK29" s="255"/>
      <c r="AL29" s="255"/>
      <c r="AM29" s="255"/>
      <c r="AN29" s="255"/>
      <c r="AO29" s="255"/>
      <c r="AP29" s="255"/>
      <c r="AQ29" s="255"/>
      <c r="AR29" s="256"/>
      <c r="AS29" s="194" t="s">
        <v>314</v>
      </c>
      <c r="AT29" s="195"/>
      <c r="AU29" s="195"/>
      <c r="AV29" s="195"/>
      <c r="AW29" s="195"/>
      <c r="AX29" s="195"/>
      <c r="AY29" s="195"/>
      <c r="AZ29" s="195"/>
      <c r="BA29" s="195"/>
      <c r="BB29" s="174"/>
      <c r="BC29" s="194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74"/>
      <c r="BU29" s="194"/>
      <c r="BV29" s="195"/>
      <c r="BW29" s="195"/>
      <c r="BX29" s="195"/>
      <c r="BY29" s="195"/>
      <c r="BZ29" s="195"/>
      <c r="CA29" s="195"/>
      <c r="CB29" s="195"/>
      <c r="CC29" s="195"/>
      <c r="CD29" s="195"/>
      <c r="CE29" s="174"/>
      <c r="CF29" s="289">
        <v>1000</v>
      </c>
      <c r="CG29" s="290"/>
      <c r="CH29" s="290"/>
      <c r="CI29" s="290"/>
      <c r="CJ29" s="290"/>
      <c r="CK29" s="290"/>
      <c r="CL29" s="290"/>
      <c r="CM29" s="290"/>
      <c r="CN29" s="290"/>
      <c r="CO29" s="290"/>
      <c r="CP29" s="290"/>
      <c r="CQ29" s="290"/>
      <c r="CR29" s="290"/>
      <c r="CS29" s="290"/>
      <c r="CT29" s="290"/>
      <c r="CU29" s="291"/>
      <c r="CV29" s="191">
        <f>CV30</f>
        <v>1000</v>
      </c>
      <c r="CW29" s="192"/>
      <c r="CX29" s="192"/>
      <c r="CY29" s="192"/>
      <c r="CZ29" s="192"/>
      <c r="DA29" s="192"/>
      <c r="DB29" s="192"/>
      <c r="DC29" s="192"/>
      <c r="DD29" s="193"/>
      <c r="DE29" s="188">
        <f>+CV29</f>
        <v>1000</v>
      </c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90"/>
      <c r="ES29" s="90" t="s">
        <v>437</v>
      </c>
      <c r="ET29" s="90"/>
      <c r="EU29" s="90"/>
      <c r="EV29" s="90"/>
      <c r="EW29" s="90"/>
      <c r="EX29" s="90"/>
    </row>
    <row r="30" spans="1:154" ht="25.5" customHeight="1">
      <c r="A30" s="30">
        <v>20</v>
      </c>
      <c r="B30" s="253" t="s">
        <v>485</v>
      </c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4">
        <v>810</v>
      </c>
      <c r="AJ30" s="255"/>
      <c r="AK30" s="255"/>
      <c r="AL30" s="255"/>
      <c r="AM30" s="255"/>
      <c r="AN30" s="255"/>
      <c r="AO30" s="255"/>
      <c r="AP30" s="255"/>
      <c r="AQ30" s="255"/>
      <c r="AR30" s="256"/>
      <c r="AS30" s="194" t="s">
        <v>314</v>
      </c>
      <c r="AT30" s="195"/>
      <c r="AU30" s="195"/>
      <c r="AV30" s="195"/>
      <c r="AW30" s="195"/>
      <c r="AX30" s="195"/>
      <c r="AY30" s="195"/>
      <c r="AZ30" s="195"/>
      <c r="BA30" s="195"/>
      <c r="BB30" s="174"/>
      <c r="BC30" s="194">
        <v>8100000000</v>
      </c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74"/>
      <c r="BU30" s="194"/>
      <c r="BV30" s="195"/>
      <c r="BW30" s="195"/>
      <c r="BX30" s="195"/>
      <c r="BY30" s="195"/>
      <c r="BZ30" s="195"/>
      <c r="CA30" s="195"/>
      <c r="CB30" s="195"/>
      <c r="CC30" s="195"/>
      <c r="CD30" s="195"/>
      <c r="CE30" s="174"/>
      <c r="CF30" s="191">
        <f>CF31</f>
        <v>1000</v>
      </c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3"/>
      <c r="CV30" s="191">
        <f>CV31</f>
        <v>1000</v>
      </c>
      <c r="CW30" s="192"/>
      <c r="CX30" s="192"/>
      <c r="CY30" s="192"/>
      <c r="CZ30" s="192"/>
      <c r="DA30" s="192"/>
      <c r="DB30" s="192"/>
      <c r="DC30" s="192"/>
      <c r="DD30" s="193"/>
      <c r="DE30" s="188">
        <f>+CV30</f>
        <v>1000</v>
      </c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  <c r="EN30" s="189"/>
      <c r="EO30" s="189"/>
      <c r="EP30" s="189"/>
      <c r="EQ30" s="189"/>
      <c r="ER30" s="190"/>
      <c r="ES30" s="90" t="s">
        <v>437</v>
      </c>
      <c r="ET30" s="90"/>
      <c r="EU30" s="90"/>
      <c r="EV30" s="90"/>
      <c r="EW30" s="90"/>
      <c r="EX30" s="90"/>
    </row>
    <row r="31" spans="1:154" ht="23.25" customHeight="1">
      <c r="A31" s="30">
        <v>21</v>
      </c>
      <c r="B31" s="253" t="s">
        <v>87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4">
        <v>810</v>
      </c>
      <c r="AJ31" s="255"/>
      <c r="AK31" s="255"/>
      <c r="AL31" s="255"/>
      <c r="AM31" s="255"/>
      <c r="AN31" s="255"/>
      <c r="AO31" s="255"/>
      <c r="AP31" s="255"/>
      <c r="AQ31" s="255"/>
      <c r="AR31" s="256"/>
      <c r="AS31" s="194" t="s">
        <v>314</v>
      </c>
      <c r="AT31" s="195"/>
      <c r="AU31" s="195"/>
      <c r="AV31" s="195"/>
      <c r="AW31" s="195"/>
      <c r="AX31" s="195"/>
      <c r="AY31" s="195"/>
      <c r="AZ31" s="195"/>
      <c r="BA31" s="195"/>
      <c r="BB31" s="174"/>
      <c r="BC31" s="194">
        <v>8110000000</v>
      </c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74"/>
      <c r="BU31" s="194"/>
      <c r="BV31" s="195"/>
      <c r="BW31" s="195"/>
      <c r="BX31" s="195"/>
      <c r="BY31" s="195"/>
      <c r="BZ31" s="195"/>
      <c r="CA31" s="195"/>
      <c r="CB31" s="195"/>
      <c r="CC31" s="195"/>
      <c r="CD31" s="195"/>
      <c r="CE31" s="174"/>
      <c r="CF31" s="191">
        <f>CF32</f>
        <v>1000</v>
      </c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3"/>
      <c r="CV31" s="191">
        <f>CV32</f>
        <v>1000</v>
      </c>
      <c r="CW31" s="192"/>
      <c r="CX31" s="192"/>
      <c r="CY31" s="192"/>
      <c r="CZ31" s="192"/>
      <c r="DA31" s="192"/>
      <c r="DB31" s="192"/>
      <c r="DC31" s="192"/>
      <c r="DD31" s="193"/>
      <c r="DE31" s="188">
        <f>+CV31</f>
        <v>1000</v>
      </c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  <c r="EN31" s="189"/>
      <c r="EO31" s="189"/>
      <c r="EP31" s="189"/>
      <c r="EQ31" s="189"/>
      <c r="ER31" s="190"/>
      <c r="ES31" s="90" t="s">
        <v>437</v>
      </c>
      <c r="ET31" s="90"/>
      <c r="EU31" s="90"/>
      <c r="EV31" s="90"/>
      <c r="EW31" s="90"/>
      <c r="EX31" s="90"/>
    </row>
    <row r="32" spans="1:154" ht="50.25" customHeight="1">
      <c r="A32" s="30">
        <v>22</v>
      </c>
      <c r="B32" s="253" t="s">
        <v>88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4">
        <v>810</v>
      </c>
      <c r="AJ32" s="255"/>
      <c r="AK32" s="255"/>
      <c r="AL32" s="255"/>
      <c r="AM32" s="255"/>
      <c r="AN32" s="255"/>
      <c r="AO32" s="255"/>
      <c r="AP32" s="255"/>
      <c r="AQ32" s="255"/>
      <c r="AR32" s="256"/>
      <c r="AS32" s="194" t="s">
        <v>314</v>
      </c>
      <c r="AT32" s="195"/>
      <c r="AU32" s="195"/>
      <c r="AV32" s="195"/>
      <c r="AW32" s="195"/>
      <c r="AX32" s="195"/>
      <c r="AY32" s="195"/>
      <c r="AZ32" s="195"/>
      <c r="BA32" s="195"/>
      <c r="BB32" s="174"/>
      <c r="BC32" s="194">
        <v>8110080050</v>
      </c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74"/>
      <c r="BU32" s="194"/>
      <c r="BV32" s="195"/>
      <c r="BW32" s="195"/>
      <c r="BX32" s="195"/>
      <c r="BY32" s="195"/>
      <c r="BZ32" s="195"/>
      <c r="CA32" s="195"/>
      <c r="CB32" s="195"/>
      <c r="CC32" s="195"/>
      <c r="CD32" s="195"/>
      <c r="CE32" s="174"/>
      <c r="CF32" s="191">
        <f>CF33</f>
        <v>1000</v>
      </c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3"/>
      <c r="CV32" s="191">
        <v>1000</v>
      </c>
      <c r="CW32" s="192"/>
      <c r="CX32" s="192"/>
      <c r="CY32" s="192"/>
      <c r="CZ32" s="192"/>
      <c r="DA32" s="192"/>
      <c r="DB32" s="192"/>
      <c r="DC32" s="192"/>
      <c r="DD32" s="193"/>
      <c r="DE32" s="188">
        <v>1000</v>
      </c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89"/>
      <c r="DX32" s="189"/>
      <c r="DY32" s="189"/>
      <c r="DZ32" s="189"/>
      <c r="EA32" s="189"/>
      <c r="EB32" s="189"/>
      <c r="EC32" s="189"/>
      <c r="ED32" s="189"/>
      <c r="EE32" s="189"/>
      <c r="EF32" s="189"/>
      <c r="EG32" s="189"/>
      <c r="EH32" s="189"/>
      <c r="EI32" s="189"/>
      <c r="EJ32" s="189"/>
      <c r="EK32" s="189"/>
      <c r="EL32" s="189"/>
      <c r="EM32" s="189"/>
      <c r="EN32" s="189"/>
      <c r="EO32" s="189"/>
      <c r="EP32" s="189"/>
      <c r="EQ32" s="189"/>
      <c r="ER32" s="190"/>
      <c r="ES32" s="90" t="s">
        <v>437</v>
      </c>
      <c r="ET32" s="90"/>
      <c r="EU32" s="90"/>
      <c r="EV32" s="90"/>
      <c r="EW32" s="90"/>
      <c r="EX32" s="90"/>
    </row>
    <row r="33" spans="1:154" ht="14.25" customHeight="1">
      <c r="A33" s="30">
        <v>23</v>
      </c>
      <c r="B33" s="253" t="s">
        <v>487</v>
      </c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4">
        <v>810</v>
      </c>
      <c r="AJ33" s="255"/>
      <c r="AK33" s="255"/>
      <c r="AL33" s="255"/>
      <c r="AM33" s="255"/>
      <c r="AN33" s="255"/>
      <c r="AO33" s="255"/>
      <c r="AP33" s="255"/>
      <c r="AQ33" s="255"/>
      <c r="AR33" s="256"/>
      <c r="AS33" s="194" t="s">
        <v>314</v>
      </c>
      <c r="AT33" s="195"/>
      <c r="AU33" s="195"/>
      <c r="AV33" s="195"/>
      <c r="AW33" s="195"/>
      <c r="AX33" s="195"/>
      <c r="AY33" s="195"/>
      <c r="AZ33" s="195"/>
      <c r="BA33" s="195"/>
      <c r="BB33" s="174"/>
      <c r="BC33" s="194">
        <v>8110080050</v>
      </c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74"/>
      <c r="BU33" s="194" t="s">
        <v>488</v>
      </c>
      <c r="BV33" s="195"/>
      <c r="BW33" s="195"/>
      <c r="BX33" s="195"/>
      <c r="BY33" s="195"/>
      <c r="BZ33" s="195"/>
      <c r="CA33" s="195"/>
      <c r="CB33" s="195"/>
      <c r="CC33" s="195"/>
      <c r="CD33" s="195"/>
      <c r="CE33" s="174"/>
      <c r="CF33" s="191">
        <v>1000</v>
      </c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3"/>
      <c r="CV33" s="191">
        <f>CV34</f>
        <v>1000</v>
      </c>
      <c r="CW33" s="192"/>
      <c r="CX33" s="192"/>
      <c r="CY33" s="192"/>
      <c r="CZ33" s="192"/>
      <c r="DA33" s="192"/>
      <c r="DB33" s="192"/>
      <c r="DC33" s="192"/>
      <c r="DD33" s="193"/>
      <c r="DE33" s="188">
        <f>+CV33</f>
        <v>1000</v>
      </c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89"/>
      <c r="EK33" s="189"/>
      <c r="EL33" s="189"/>
      <c r="EM33" s="189"/>
      <c r="EN33" s="189"/>
      <c r="EO33" s="189"/>
      <c r="EP33" s="189"/>
      <c r="EQ33" s="189"/>
      <c r="ER33" s="190"/>
      <c r="ES33" s="90" t="s">
        <v>437</v>
      </c>
      <c r="ET33" s="90"/>
      <c r="EU33" s="90"/>
      <c r="EV33" s="90"/>
      <c r="EW33" s="90"/>
      <c r="EX33" s="90"/>
    </row>
    <row r="34" spans="1:154" ht="16.5" customHeight="1">
      <c r="A34" s="30">
        <v>24</v>
      </c>
      <c r="B34" s="253" t="s">
        <v>213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4">
        <v>810</v>
      </c>
      <c r="AJ34" s="255"/>
      <c r="AK34" s="255"/>
      <c r="AL34" s="255"/>
      <c r="AM34" s="255"/>
      <c r="AN34" s="255"/>
      <c r="AO34" s="255"/>
      <c r="AP34" s="255"/>
      <c r="AQ34" s="255"/>
      <c r="AR34" s="256"/>
      <c r="AS34" s="194" t="s">
        <v>314</v>
      </c>
      <c r="AT34" s="195"/>
      <c r="AU34" s="195"/>
      <c r="AV34" s="195"/>
      <c r="AW34" s="195"/>
      <c r="AX34" s="195"/>
      <c r="AY34" s="195"/>
      <c r="AZ34" s="195"/>
      <c r="BA34" s="195"/>
      <c r="BB34" s="174"/>
      <c r="BC34" s="194">
        <v>8110080050</v>
      </c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74"/>
      <c r="BU34" s="194" t="s">
        <v>212</v>
      </c>
      <c r="BV34" s="195"/>
      <c r="BW34" s="195"/>
      <c r="BX34" s="195"/>
      <c r="BY34" s="195"/>
      <c r="BZ34" s="195"/>
      <c r="CA34" s="195"/>
      <c r="CB34" s="195"/>
      <c r="CC34" s="195"/>
      <c r="CD34" s="195"/>
      <c r="CE34" s="174"/>
      <c r="CF34" s="191">
        <v>1000</v>
      </c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3"/>
      <c r="CV34" s="191">
        <v>1000</v>
      </c>
      <c r="CW34" s="192"/>
      <c r="CX34" s="192"/>
      <c r="CY34" s="192"/>
      <c r="CZ34" s="192"/>
      <c r="DA34" s="192"/>
      <c r="DB34" s="192"/>
      <c r="DC34" s="192"/>
      <c r="DD34" s="193"/>
      <c r="DE34" s="188">
        <v>1000</v>
      </c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89"/>
      <c r="EF34" s="189"/>
      <c r="EG34" s="189"/>
      <c r="EH34" s="189"/>
      <c r="EI34" s="189"/>
      <c r="EJ34" s="189"/>
      <c r="EK34" s="189"/>
      <c r="EL34" s="189"/>
      <c r="EM34" s="189"/>
      <c r="EN34" s="189"/>
      <c r="EO34" s="189"/>
      <c r="EP34" s="189"/>
      <c r="EQ34" s="189"/>
      <c r="ER34" s="190"/>
      <c r="ES34" s="90" t="s">
        <v>437</v>
      </c>
      <c r="ET34" s="90"/>
      <c r="EU34" s="90"/>
      <c r="EV34" s="90"/>
      <c r="EW34" s="90"/>
      <c r="EX34" s="90"/>
    </row>
    <row r="35" spans="1:154" ht="17.25" customHeight="1">
      <c r="A35" s="30">
        <v>25</v>
      </c>
      <c r="B35" s="253" t="s">
        <v>400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4">
        <v>810</v>
      </c>
      <c r="AJ35" s="255"/>
      <c r="AK35" s="255"/>
      <c r="AL35" s="255"/>
      <c r="AM35" s="255"/>
      <c r="AN35" s="255"/>
      <c r="AO35" s="255"/>
      <c r="AP35" s="255"/>
      <c r="AQ35" s="255"/>
      <c r="AR35" s="256"/>
      <c r="AS35" s="194" t="s">
        <v>315</v>
      </c>
      <c r="AT35" s="195"/>
      <c r="AU35" s="195"/>
      <c r="AV35" s="195"/>
      <c r="AW35" s="195"/>
      <c r="AX35" s="195"/>
      <c r="AY35" s="195"/>
      <c r="AZ35" s="195"/>
      <c r="BA35" s="195"/>
      <c r="BB35" s="174"/>
      <c r="BC35" s="194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74"/>
      <c r="BU35" s="194"/>
      <c r="BV35" s="195"/>
      <c r="BW35" s="195"/>
      <c r="BX35" s="195"/>
      <c r="BY35" s="195"/>
      <c r="BZ35" s="195"/>
      <c r="CA35" s="195"/>
      <c r="CB35" s="195"/>
      <c r="CC35" s="195"/>
      <c r="CD35" s="195"/>
      <c r="CE35" s="174"/>
      <c r="CF35" s="289">
        <f>CF41</f>
        <v>190</v>
      </c>
      <c r="CG35" s="290"/>
      <c r="CH35" s="290"/>
      <c r="CI35" s="290"/>
      <c r="CJ35" s="290"/>
      <c r="CK35" s="290"/>
      <c r="CL35" s="290"/>
      <c r="CM35" s="290"/>
      <c r="CN35" s="290"/>
      <c r="CO35" s="290"/>
      <c r="CP35" s="290"/>
      <c r="CQ35" s="290"/>
      <c r="CR35" s="290"/>
      <c r="CS35" s="290"/>
      <c r="CT35" s="290"/>
      <c r="CU35" s="291"/>
      <c r="CV35" s="191">
        <f>CV36+CV41</f>
        <v>190</v>
      </c>
      <c r="CW35" s="192"/>
      <c r="CX35" s="192"/>
      <c r="CY35" s="192"/>
      <c r="CZ35" s="192"/>
      <c r="DA35" s="192"/>
      <c r="DB35" s="192"/>
      <c r="DC35" s="192"/>
      <c r="DD35" s="193"/>
      <c r="DE35" s="188">
        <f>+CV35</f>
        <v>190</v>
      </c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89"/>
      <c r="ED35" s="189"/>
      <c r="EE35" s="189"/>
      <c r="EF35" s="189"/>
      <c r="EG35" s="189"/>
      <c r="EH35" s="189"/>
      <c r="EI35" s="189"/>
      <c r="EJ35" s="189"/>
      <c r="EK35" s="189"/>
      <c r="EL35" s="189"/>
      <c r="EM35" s="189"/>
      <c r="EN35" s="189"/>
      <c r="EO35" s="189"/>
      <c r="EP35" s="189"/>
      <c r="EQ35" s="189"/>
      <c r="ER35" s="190"/>
      <c r="ES35" s="90"/>
      <c r="ET35" s="90"/>
      <c r="EU35" s="90"/>
      <c r="EV35" s="90"/>
      <c r="EW35" s="90"/>
      <c r="EX35" s="90"/>
    </row>
    <row r="36" spans="1:154" ht="13.5" customHeight="1" hidden="1">
      <c r="A36" s="30">
        <v>26</v>
      </c>
      <c r="B36" s="253" t="s">
        <v>89</v>
      </c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4">
        <v>802</v>
      </c>
      <c r="AJ36" s="255"/>
      <c r="AK36" s="255"/>
      <c r="AL36" s="255"/>
      <c r="AM36" s="255"/>
      <c r="AN36" s="255"/>
      <c r="AO36" s="255"/>
      <c r="AP36" s="255"/>
      <c r="AQ36" s="255"/>
      <c r="AR36" s="256"/>
      <c r="AS36" s="194" t="s">
        <v>315</v>
      </c>
      <c r="AT36" s="195"/>
      <c r="AU36" s="195"/>
      <c r="AV36" s="195"/>
      <c r="AW36" s="195"/>
      <c r="AX36" s="195"/>
      <c r="AY36" s="195"/>
      <c r="AZ36" s="195"/>
      <c r="BA36" s="195"/>
      <c r="BB36" s="174"/>
      <c r="BC36" s="194" t="s">
        <v>310</v>
      </c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74"/>
      <c r="BU36" s="194"/>
      <c r="BV36" s="195"/>
      <c r="BW36" s="195"/>
      <c r="BX36" s="195"/>
      <c r="BY36" s="195"/>
      <c r="BZ36" s="195"/>
      <c r="CA36" s="195"/>
      <c r="CB36" s="195"/>
      <c r="CC36" s="195"/>
      <c r="CD36" s="195"/>
      <c r="CE36" s="174"/>
      <c r="CF36" s="191">
        <v>997</v>
      </c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3"/>
      <c r="CV36" s="191">
        <f>CV37</f>
        <v>0</v>
      </c>
      <c r="CW36" s="192"/>
      <c r="CX36" s="192"/>
      <c r="CY36" s="192"/>
      <c r="CZ36" s="192"/>
      <c r="DA36" s="192"/>
      <c r="DB36" s="192"/>
      <c r="DC36" s="192"/>
      <c r="DD36" s="193"/>
      <c r="DE36" s="188">
        <f>DE37</f>
        <v>0</v>
      </c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89"/>
      <c r="DX36" s="189"/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89"/>
      <c r="EK36" s="189"/>
      <c r="EL36" s="189"/>
      <c r="EM36" s="189"/>
      <c r="EN36" s="189"/>
      <c r="EO36" s="189"/>
      <c r="EP36" s="189"/>
      <c r="EQ36" s="189"/>
      <c r="ER36" s="190"/>
      <c r="ES36" s="90"/>
      <c r="ET36" s="90"/>
      <c r="EU36" s="90"/>
      <c r="EV36" s="90"/>
      <c r="EW36" s="90"/>
      <c r="EX36" s="90"/>
    </row>
    <row r="37" spans="1:154" ht="20.25" customHeight="1" hidden="1">
      <c r="A37" s="30">
        <v>27</v>
      </c>
      <c r="B37" s="253" t="s">
        <v>90</v>
      </c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4">
        <v>802</v>
      </c>
      <c r="AJ37" s="255"/>
      <c r="AK37" s="255"/>
      <c r="AL37" s="255"/>
      <c r="AM37" s="255"/>
      <c r="AN37" s="255"/>
      <c r="AO37" s="255"/>
      <c r="AP37" s="255"/>
      <c r="AQ37" s="255"/>
      <c r="AR37" s="256"/>
      <c r="AS37" s="194" t="s">
        <v>315</v>
      </c>
      <c r="AT37" s="195"/>
      <c r="AU37" s="195"/>
      <c r="AV37" s="195"/>
      <c r="AW37" s="195"/>
      <c r="AX37" s="195"/>
      <c r="AY37" s="195"/>
      <c r="AZ37" s="195"/>
      <c r="BA37" s="195"/>
      <c r="BB37" s="174"/>
      <c r="BC37" s="194" t="s">
        <v>309</v>
      </c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74"/>
      <c r="BU37" s="194"/>
      <c r="BV37" s="195"/>
      <c r="BW37" s="195"/>
      <c r="BX37" s="195"/>
      <c r="BY37" s="195"/>
      <c r="BZ37" s="195"/>
      <c r="CA37" s="195"/>
      <c r="CB37" s="195"/>
      <c r="CC37" s="195"/>
      <c r="CD37" s="195"/>
      <c r="CE37" s="174"/>
      <c r="CF37" s="257">
        <v>0</v>
      </c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9"/>
      <c r="CV37" s="191">
        <f>CV38</f>
        <v>0</v>
      </c>
      <c r="CW37" s="192"/>
      <c r="CX37" s="192"/>
      <c r="CY37" s="192"/>
      <c r="CZ37" s="192"/>
      <c r="DA37" s="192"/>
      <c r="DB37" s="192"/>
      <c r="DC37" s="192"/>
      <c r="DD37" s="193"/>
      <c r="DE37" s="188">
        <f>DE38</f>
        <v>0</v>
      </c>
      <c r="DF37" s="189"/>
      <c r="DG37" s="189"/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89"/>
      <c r="DX37" s="189"/>
      <c r="DY37" s="189"/>
      <c r="DZ37" s="189"/>
      <c r="EA37" s="189"/>
      <c r="EB37" s="189"/>
      <c r="EC37" s="189"/>
      <c r="ED37" s="189"/>
      <c r="EE37" s="189"/>
      <c r="EF37" s="189"/>
      <c r="EG37" s="189"/>
      <c r="EH37" s="189"/>
      <c r="EI37" s="189"/>
      <c r="EJ37" s="189"/>
      <c r="EK37" s="189"/>
      <c r="EL37" s="189"/>
      <c r="EM37" s="189"/>
      <c r="EN37" s="189"/>
      <c r="EO37" s="189"/>
      <c r="EP37" s="189"/>
      <c r="EQ37" s="189"/>
      <c r="ER37" s="190"/>
      <c r="ES37" s="90"/>
      <c r="ET37" s="90"/>
      <c r="EU37" s="90"/>
      <c r="EV37" s="90"/>
      <c r="EW37" s="90"/>
      <c r="EX37" s="90"/>
    </row>
    <row r="38" spans="1:154" ht="24" customHeight="1" hidden="1">
      <c r="A38" s="30">
        <v>28</v>
      </c>
      <c r="B38" s="253" t="s">
        <v>91</v>
      </c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4">
        <v>802</v>
      </c>
      <c r="AJ38" s="255"/>
      <c r="AK38" s="255"/>
      <c r="AL38" s="255"/>
      <c r="AM38" s="255"/>
      <c r="AN38" s="255"/>
      <c r="AO38" s="255"/>
      <c r="AP38" s="255"/>
      <c r="AQ38" s="255"/>
      <c r="AR38" s="256"/>
      <c r="AS38" s="194" t="s">
        <v>315</v>
      </c>
      <c r="AT38" s="195"/>
      <c r="AU38" s="195"/>
      <c r="AV38" s="195"/>
      <c r="AW38" s="195"/>
      <c r="AX38" s="195"/>
      <c r="AY38" s="195"/>
      <c r="AZ38" s="195"/>
      <c r="BA38" s="195"/>
      <c r="BB38" s="174"/>
      <c r="BC38" s="194" t="s">
        <v>308</v>
      </c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74"/>
      <c r="BU38" s="194"/>
      <c r="BV38" s="195"/>
      <c r="BW38" s="195"/>
      <c r="BX38" s="195"/>
      <c r="BY38" s="195"/>
      <c r="BZ38" s="195"/>
      <c r="CA38" s="195"/>
      <c r="CB38" s="195"/>
      <c r="CC38" s="195"/>
      <c r="CD38" s="195"/>
      <c r="CE38" s="174"/>
      <c r="CF38" s="257">
        <v>0</v>
      </c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9"/>
      <c r="CV38" s="191">
        <f>CV39</f>
        <v>0</v>
      </c>
      <c r="CW38" s="192"/>
      <c r="CX38" s="192"/>
      <c r="CY38" s="192"/>
      <c r="CZ38" s="192"/>
      <c r="DA38" s="192"/>
      <c r="DB38" s="192"/>
      <c r="DC38" s="192"/>
      <c r="DD38" s="193"/>
      <c r="DE38" s="188">
        <v>0</v>
      </c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89"/>
      <c r="DX38" s="189"/>
      <c r="DY38" s="189"/>
      <c r="DZ38" s="189"/>
      <c r="EA38" s="189"/>
      <c r="EB38" s="189"/>
      <c r="EC38" s="189"/>
      <c r="ED38" s="189"/>
      <c r="EE38" s="189"/>
      <c r="EF38" s="189"/>
      <c r="EG38" s="189"/>
      <c r="EH38" s="189"/>
      <c r="EI38" s="189"/>
      <c r="EJ38" s="189"/>
      <c r="EK38" s="189"/>
      <c r="EL38" s="189"/>
      <c r="EM38" s="189"/>
      <c r="EN38" s="189"/>
      <c r="EO38" s="189"/>
      <c r="EP38" s="189"/>
      <c r="EQ38" s="189"/>
      <c r="ER38" s="190"/>
      <c r="ES38" s="90"/>
      <c r="ET38" s="90"/>
      <c r="EU38" s="90"/>
      <c r="EV38" s="90"/>
      <c r="EW38" s="90"/>
      <c r="EX38" s="90"/>
    </row>
    <row r="39" spans="1:154" ht="21" customHeight="1" hidden="1">
      <c r="A39" s="30">
        <v>29</v>
      </c>
      <c r="B39" s="266" t="s">
        <v>271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7"/>
      <c r="AI39" s="254">
        <v>802</v>
      </c>
      <c r="AJ39" s="255"/>
      <c r="AK39" s="255"/>
      <c r="AL39" s="255"/>
      <c r="AM39" s="255"/>
      <c r="AN39" s="255"/>
      <c r="AO39" s="255"/>
      <c r="AP39" s="255"/>
      <c r="AQ39" s="255"/>
      <c r="AR39" s="256"/>
      <c r="AS39" s="194" t="s">
        <v>315</v>
      </c>
      <c r="AT39" s="195"/>
      <c r="AU39" s="195"/>
      <c r="AV39" s="195"/>
      <c r="AW39" s="195"/>
      <c r="AX39" s="195"/>
      <c r="AY39" s="195"/>
      <c r="AZ39" s="195"/>
      <c r="BA39" s="195"/>
      <c r="BB39" s="174"/>
      <c r="BC39" s="194" t="s">
        <v>308</v>
      </c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74"/>
      <c r="BU39" s="194" t="s">
        <v>214</v>
      </c>
      <c r="BV39" s="195"/>
      <c r="BW39" s="195"/>
      <c r="BX39" s="195"/>
      <c r="BY39" s="195"/>
      <c r="BZ39" s="195"/>
      <c r="CA39" s="195"/>
      <c r="CB39" s="195"/>
      <c r="CC39" s="195"/>
      <c r="CD39" s="195"/>
      <c r="CE39" s="174"/>
      <c r="CF39" s="257">
        <v>0</v>
      </c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9"/>
      <c r="CV39" s="191">
        <v>0</v>
      </c>
      <c r="CW39" s="192"/>
      <c r="CX39" s="192"/>
      <c r="CY39" s="192"/>
      <c r="CZ39" s="192"/>
      <c r="DA39" s="192"/>
      <c r="DB39" s="192"/>
      <c r="DC39" s="192"/>
      <c r="DD39" s="193"/>
      <c r="DE39" s="188">
        <v>0</v>
      </c>
      <c r="DF39" s="189"/>
      <c r="DG39" s="189"/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DS39" s="189"/>
      <c r="DT39" s="189"/>
      <c r="DU39" s="189"/>
      <c r="DV39" s="189"/>
      <c r="DW39" s="189"/>
      <c r="DX39" s="189"/>
      <c r="DY39" s="189"/>
      <c r="DZ39" s="189"/>
      <c r="EA39" s="189"/>
      <c r="EB39" s="189"/>
      <c r="EC39" s="189"/>
      <c r="ED39" s="189"/>
      <c r="EE39" s="189"/>
      <c r="EF39" s="189"/>
      <c r="EG39" s="189"/>
      <c r="EH39" s="189"/>
      <c r="EI39" s="189"/>
      <c r="EJ39" s="189"/>
      <c r="EK39" s="189"/>
      <c r="EL39" s="189"/>
      <c r="EM39" s="189"/>
      <c r="EN39" s="189"/>
      <c r="EO39" s="189"/>
      <c r="EP39" s="189"/>
      <c r="EQ39" s="189"/>
      <c r="ER39" s="190"/>
      <c r="ES39" s="90"/>
      <c r="ET39" s="90"/>
      <c r="EU39" s="90"/>
      <c r="EV39" s="90"/>
      <c r="EW39" s="90"/>
      <c r="EX39" s="90"/>
    </row>
    <row r="40" spans="1:154" ht="13.5" customHeight="1" hidden="1">
      <c r="A40" s="30">
        <v>30</v>
      </c>
      <c r="B40" s="253" t="s">
        <v>272</v>
      </c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4">
        <v>802</v>
      </c>
      <c r="AJ40" s="255"/>
      <c r="AK40" s="255"/>
      <c r="AL40" s="255"/>
      <c r="AM40" s="255"/>
      <c r="AN40" s="255"/>
      <c r="AO40" s="255"/>
      <c r="AP40" s="255"/>
      <c r="AQ40" s="255"/>
      <c r="AR40" s="256"/>
      <c r="AS40" s="194" t="s">
        <v>315</v>
      </c>
      <c r="AT40" s="195"/>
      <c r="AU40" s="195"/>
      <c r="AV40" s="195"/>
      <c r="AW40" s="195"/>
      <c r="AX40" s="195"/>
      <c r="AY40" s="195"/>
      <c r="AZ40" s="195"/>
      <c r="BA40" s="195"/>
      <c r="BB40" s="174"/>
      <c r="BC40" s="194" t="s">
        <v>308</v>
      </c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74"/>
      <c r="BU40" s="194" t="s">
        <v>181</v>
      </c>
      <c r="BV40" s="195"/>
      <c r="BW40" s="195"/>
      <c r="BX40" s="195"/>
      <c r="BY40" s="195"/>
      <c r="BZ40" s="195"/>
      <c r="CA40" s="195"/>
      <c r="CB40" s="195"/>
      <c r="CC40" s="195"/>
      <c r="CD40" s="195"/>
      <c r="CE40" s="174"/>
      <c r="CF40" s="257">
        <v>0</v>
      </c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9"/>
      <c r="CV40" s="191">
        <v>0</v>
      </c>
      <c r="CW40" s="192"/>
      <c r="CX40" s="192"/>
      <c r="CY40" s="192"/>
      <c r="CZ40" s="192"/>
      <c r="DA40" s="192"/>
      <c r="DB40" s="192"/>
      <c r="DC40" s="192"/>
      <c r="DD40" s="193"/>
      <c r="DE40" s="188">
        <v>0</v>
      </c>
      <c r="DF40" s="189"/>
      <c r="DG40" s="189"/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  <c r="DU40" s="189"/>
      <c r="DV40" s="189"/>
      <c r="DW40" s="189"/>
      <c r="DX40" s="189"/>
      <c r="DY40" s="189"/>
      <c r="DZ40" s="189"/>
      <c r="EA40" s="189"/>
      <c r="EB40" s="189"/>
      <c r="EC40" s="189"/>
      <c r="ED40" s="189"/>
      <c r="EE40" s="189"/>
      <c r="EF40" s="189"/>
      <c r="EG40" s="189"/>
      <c r="EH40" s="189"/>
      <c r="EI40" s="189"/>
      <c r="EJ40" s="189"/>
      <c r="EK40" s="189"/>
      <c r="EL40" s="189"/>
      <c r="EM40" s="189"/>
      <c r="EN40" s="189"/>
      <c r="EO40" s="189"/>
      <c r="EP40" s="189"/>
      <c r="EQ40" s="189"/>
      <c r="ER40" s="190"/>
      <c r="ES40" s="90"/>
      <c r="ET40" s="90"/>
      <c r="EU40" s="90"/>
      <c r="EV40" s="90"/>
      <c r="EW40" s="90"/>
      <c r="EX40" s="90"/>
    </row>
    <row r="41" spans="1:154" ht="25.5" customHeight="1">
      <c r="A41" s="30">
        <v>26</v>
      </c>
      <c r="B41" s="253" t="s">
        <v>485</v>
      </c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4">
        <v>810</v>
      </c>
      <c r="AJ41" s="255"/>
      <c r="AK41" s="255"/>
      <c r="AL41" s="255"/>
      <c r="AM41" s="255"/>
      <c r="AN41" s="255"/>
      <c r="AO41" s="255"/>
      <c r="AP41" s="255"/>
      <c r="AQ41" s="255"/>
      <c r="AR41" s="256"/>
      <c r="AS41" s="194" t="s">
        <v>315</v>
      </c>
      <c r="AT41" s="195"/>
      <c r="AU41" s="195"/>
      <c r="AV41" s="195"/>
      <c r="AW41" s="195"/>
      <c r="AX41" s="195"/>
      <c r="AY41" s="195"/>
      <c r="AZ41" s="195"/>
      <c r="BA41" s="195"/>
      <c r="BB41" s="174"/>
      <c r="BC41" s="194">
        <v>8100000000</v>
      </c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74"/>
      <c r="BU41" s="194"/>
      <c r="BV41" s="195"/>
      <c r="BW41" s="195"/>
      <c r="BX41" s="195"/>
      <c r="BY41" s="195"/>
      <c r="BZ41" s="195"/>
      <c r="CA41" s="195"/>
      <c r="CB41" s="195"/>
      <c r="CC41" s="195"/>
      <c r="CD41" s="195"/>
      <c r="CE41" s="174"/>
      <c r="CF41" s="257">
        <f>CF42</f>
        <v>190</v>
      </c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9"/>
      <c r="CV41" s="191">
        <f>CV42</f>
        <v>190</v>
      </c>
      <c r="CW41" s="192"/>
      <c r="CX41" s="192"/>
      <c r="CY41" s="192"/>
      <c r="CZ41" s="192"/>
      <c r="DA41" s="192"/>
      <c r="DB41" s="192"/>
      <c r="DC41" s="192"/>
      <c r="DD41" s="193"/>
      <c r="DE41" s="188">
        <f>+CV41</f>
        <v>190</v>
      </c>
      <c r="DF41" s="189"/>
      <c r="DG41" s="189"/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89"/>
      <c r="DX41" s="189"/>
      <c r="DY41" s="189"/>
      <c r="DZ41" s="189"/>
      <c r="EA41" s="189"/>
      <c r="EB41" s="189"/>
      <c r="EC41" s="189"/>
      <c r="ED41" s="189"/>
      <c r="EE41" s="189"/>
      <c r="EF41" s="189"/>
      <c r="EG41" s="189"/>
      <c r="EH41" s="189"/>
      <c r="EI41" s="189"/>
      <c r="EJ41" s="189"/>
      <c r="EK41" s="189"/>
      <c r="EL41" s="189"/>
      <c r="EM41" s="189"/>
      <c r="EN41" s="189"/>
      <c r="EO41" s="189"/>
      <c r="EP41" s="189"/>
      <c r="EQ41" s="189"/>
      <c r="ER41" s="190"/>
      <c r="ES41" s="90"/>
      <c r="ET41" s="90"/>
      <c r="EU41" s="90"/>
      <c r="EV41" s="90"/>
      <c r="EW41" s="90"/>
      <c r="EX41" s="90"/>
    </row>
    <row r="42" spans="1:154" ht="23.25" customHeight="1">
      <c r="A42" s="30">
        <v>27</v>
      </c>
      <c r="B42" s="253" t="s">
        <v>87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4">
        <v>810</v>
      </c>
      <c r="AJ42" s="255"/>
      <c r="AK42" s="255"/>
      <c r="AL42" s="255"/>
      <c r="AM42" s="255"/>
      <c r="AN42" s="255"/>
      <c r="AO42" s="255"/>
      <c r="AP42" s="255"/>
      <c r="AQ42" s="255"/>
      <c r="AR42" s="256"/>
      <c r="AS42" s="194" t="s">
        <v>315</v>
      </c>
      <c r="AT42" s="195"/>
      <c r="AU42" s="195"/>
      <c r="AV42" s="195"/>
      <c r="AW42" s="195"/>
      <c r="AX42" s="195"/>
      <c r="AY42" s="195"/>
      <c r="AZ42" s="195"/>
      <c r="BA42" s="195"/>
      <c r="BB42" s="174"/>
      <c r="BC42" s="194">
        <v>8110000000</v>
      </c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74"/>
      <c r="BU42" s="194"/>
      <c r="BV42" s="195"/>
      <c r="BW42" s="195"/>
      <c r="BX42" s="195"/>
      <c r="BY42" s="195"/>
      <c r="BZ42" s="195"/>
      <c r="CA42" s="195"/>
      <c r="CB42" s="195"/>
      <c r="CC42" s="195"/>
      <c r="CD42" s="195"/>
      <c r="CE42" s="174"/>
      <c r="CF42" s="191">
        <f>CF43</f>
        <v>190</v>
      </c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3"/>
      <c r="CV42" s="191">
        <f>CV43+CV46</f>
        <v>190</v>
      </c>
      <c r="CW42" s="192"/>
      <c r="CX42" s="192"/>
      <c r="CY42" s="192"/>
      <c r="CZ42" s="192"/>
      <c r="DA42" s="192"/>
      <c r="DB42" s="192"/>
      <c r="DC42" s="192"/>
      <c r="DD42" s="193"/>
      <c r="DE42" s="188">
        <f>+CV42</f>
        <v>190</v>
      </c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89"/>
      <c r="EN42" s="189"/>
      <c r="EO42" s="189"/>
      <c r="EP42" s="189"/>
      <c r="EQ42" s="189"/>
      <c r="ER42" s="190"/>
      <c r="ES42" s="90"/>
      <c r="ET42" s="90"/>
      <c r="EU42" s="90"/>
      <c r="EV42" s="90"/>
      <c r="EW42" s="90"/>
      <c r="EX42" s="90"/>
    </row>
    <row r="43" spans="1:154" ht="66" customHeight="1">
      <c r="A43" s="30">
        <v>28</v>
      </c>
      <c r="B43" s="266" t="s">
        <v>92</v>
      </c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7"/>
      <c r="AI43" s="254">
        <v>810</v>
      </c>
      <c r="AJ43" s="255"/>
      <c r="AK43" s="255"/>
      <c r="AL43" s="255"/>
      <c r="AM43" s="255"/>
      <c r="AN43" s="255"/>
      <c r="AO43" s="255"/>
      <c r="AP43" s="255"/>
      <c r="AQ43" s="255"/>
      <c r="AR43" s="256"/>
      <c r="AS43" s="194" t="s">
        <v>315</v>
      </c>
      <c r="AT43" s="195"/>
      <c r="AU43" s="195"/>
      <c r="AV43" s="195"/>
      <c r="AW43" s="195"/>
      <c r="AX43" s="195"/>
      <c r="AY43" s="195"/>
      <c r="AZ43" s="195"/>
      <c r="BA43" s="195"/>
      <c r="BB43" s="174"/>
      <c r="BC43" s="194">
        <v>8110075140</v>
      </c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74"/>
      <c r="BU43" s="194"/>
      <c r="BV43" s="195"/>
      <c r="BW43" s="195"/>
      <c r="BX43" s="195"/>
      <c r="BY43" s="195"/>
      <c r="BZ43" s="195"/>
      <c r="CA43" s="195"/>
      <c r="CB43" s="195"/>
      <c r="CC43" s="195"/>
      <c r="CD43" s="195"/>
      <c r="CE43" s="174"/>
      <c r="CF43" s="191">
        <f>CF44</f>
        <v>190</v>
      </c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3"/>
      <c r="CV43" s="191">
        <f>CV44</f>
        <v>190</v>
      </c>
      <c r="CW43" s="192"/>
      <c r="CX43" s="192"/>
      <c r="CY43" s="192"/>
      <c r="CZ43" s="192"/>
      <c r="DA43" s="192"/>
      <c r="DB43" s="192"/>
      <c r="DC43" s="192"/>
      <c r="DD43" s="193"/>
      <c r="DE43" s="188">
        <f>+CV43</f>
        <v>190</v>
      </c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89"/>
      <c r="EK43" s="189"/>
      <c r="EL43" s="189"/>
      <c r="EM43" s="189"/>
      <c r="EN43" s="189"/>
      <c r="EO43" s="189"/>
      <c r="EP43" s="189"/>
      <c r="EQ43" s="189"/>
      <c r="ER43" s="190"/>
      <c r="ES43" s="90" t="s">
        <v>437</v>
      </c>
      <c r="ET43" s="90"/>
      <c r="EU43" s="90"/>
      <c r="EV43" s="90"/>
      <c r="EW43" s="90"/>
      <c r="EX43" s="90"/>
    </row>
    <row r="44" spans="1:154" ht="25.5" customHeight="1">
      <c r="A44" s="30">
        <v>29</v>
      </c>
      <c r="B44" s="268" t="s">
        <v>274</v>
      </c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9"/>
      <c r="AI44" s="254">
        <v>810</v>
      </c>
      <c r="AJ44" s="255"/>
      <c r="AK44" s="255"/>
      <c r="AL44" s="255"/>
      <c r="AM44" s="255"/>
      <c r="AN44" s="255"/>
      <c r="AO44" s="255"/>
      <c r="AP44" s="255"/>
      <c r="AQ44" s="255"/>
      <c r="AR44" s="256"/>
      <c r="AS44" s="194" t="s">
        <v>315</v>
      </c>
      <c r="AT44" s="195"/>
      <c r="AU44" s="195"/>
      <c r="AV44" s="195"/>
      <c r="AW44" s="195"/>
      <c r="AX44" s="195"/>
      <c r="AY44" s="195"/>
      <c r="AZ44" s="195"/>
      <c r="BA44" s="195"/>
      <c r="BB44" s="174"/>
      <c r="BC44" s="194">
        <v>8110075140</v>
      </c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74"/>
      <c r="BU44" s="194" t="s">
        <v>183</v>
      </c>
      <c r="BV44" s="195"/>
      <c r="BW44" s="195"/>
      <c r="BX44" s="195"/>
      <c r="BY44" s="195"/>
      <c r="BZ44" s="195"/>
      <c r="CA44" s="195"/>
      <c r="CB44" s="195"/>
      <c r="CC44" s="195"/>
      <c r="CD44" s="195"/>
      <c r="CE44" s="174"/>
      <c r="CF44" s="191">
        <f>CF45</f>
        <v>190</v>
      </c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3"/>
      <c r="CV44" s="191">
        <f>CV45</f>
        <v>190</v>
      </c>
      <c r="CW44" s="192"/>
      <c r="CX44" s="192"/>
      <c r="CY44" s="192"/>
      <c r="CZ44" s="192"/>
      <c r="DA44" s="192"/>
      <c r="DB44" s="192"/>
      <c r="DC44" s="192"/>
      <c r="DD44" s="193"/>
      <c r="DE44" s="188">
        <f>+CV44</f>
        <v>190</v>
      </c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89"/>
      <c r="EK44" s="189"/>
      <c r="EL44" s="189"/>
      <c r="EM44" s="189"/>
      <c r="EN44" s="189"/>
      <c r="EO44" s="189"/>
      <c r="EP44" s="189"/>
      <c r="EQ44" s="189"/>
      <c r="ER44" s="190"/>
      <c r="ES44" s="90" t="s">
        <v>437</v>
      </c>
      <c r="ET44" s="90"/>
      <c r="EU44" s="90"/>
      <c r="EV44" s="90"/>
      <c r="EW44" s="90"/>
      <c r="EX44" s="90"/>
    </row>
    <row r="45" spans="1:154" ht="33" customHeight="1">
      <c r="A45" s="30">
        <v>30</v>
      </c>
      <c r="B45" s="268" t="s">
        <v>185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9"/>
      <c r="AI45" s="254">
        <v>810</v>
      </c>
      <c r="AJ45" s="255"/>
      <c r="AK45" s="255"/>
      <c r="AL45" s="255"/>
      <c r="AM45" s="255"/>
      <c r="AN45" s="255"/>
      <c r="AO45" s="255"/>
      <c r="AP45" s="255"/>
      <c r="AQ45" s="255"/>
      <c r="AR45" s="256"/>
      <c r="AS45" s="194" t="s">
        <v>315</v>
      </c>
      <c r="AT45" s="195"/>
      <c r="AU45" s="195"/>
      <c r="AV45" s="195"/>
      <c r="AW45" s="195"/>
      <c r="AX45" s="195"/>
      <c r="AY45" s="195"/>
      <c r="AZ45" s="195"/>
      <c r="BA45" s="195"/>
      <c r="BB45" s="174"/>
      <c r="BC45" s="194">
        <v>8110075140</v>
      </c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74"/>
      <c r="BU45" s="194" t="s">
        <v>186</v>
      </c>
      <c r="BV45" s="195"/>
      <c r="BW45" s="195"/>
      <c r="BX45" s="195"/>
      <c r="BY45" s="195"/>
      <c r="BZ45" s="195"/>
      <c r="CA45" s="195"/>
      <c r="CB45" s="195"/>
      <c r="CC45" s="195"/>
      <c r="CD45" s="195"/>
      <c r="CE45" s="174"/>
      <c r="CF45" s="191">
        <v>190</v>
      </c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3"/>
      <c r="CV45" s="191">
        <v>190</v>
      </c>
      <c r="CW45" s="192"/>
      <c r="CX45" s="192"/>
      <c r="CY45" s="192"/>
      <c r="CZ45" s="192"/>
      <c r="DA45" s="192"/>
      <c r="DB45" s="192"/>
      <c r="DC45" s="192"/>
      <c r="DD45" s="193"/>
      <c r="DE45" s="188">
        <v>190</v>
      </c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  <c r="EN45" s="189"/>
      <c r="EO45" s="189"/>
      <c r="EP45" s="189"/>
      <c r="EQ45" s="189"/>
      <c r="ER45" s="190"/>
      <c r="ES45" s="90" t="s">
        <v>437</v>
      </c>
      <c r="ET45" s="90"/>
      <c r="EU45" s="90"/>
      <c r="EV45" s="90"/>
      <c r="EW45" s="90"/>
      <c r="EX45" s="90"/>
    </row>
    <row r="46" spans="1:154" ht="20.25" customHeight="1" hidden="1">
      <c r="A46" s="30">
        <v>36</v>
      </c>
      <c r="B46" s="253" t="s">
        <v>93</v>
      </c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4">
        <v>802</v>
      </c>
      <c r="AJ46" s="255"/>
      <c r="AK46" s="255"/>
      <c r="AL46" s="255"/>
      <c r="AM46" s="255"/>
      <c r="AN46" s="255"/>
      <c r="AO46" s="255"/>
      <c r="AP46" s="255"/>
      <c r="AQ46" s="255"/>
      <c r="AR46" s="256"/>
      <c r="AS46" s="194" t="s">
        <v>315</v>
      </c>
      <c r="AT46" s="195"/>
      <c r="AU46" s="195"/>
      <c r="AV46" s="195"/>
      <c r="AW46" s="195"/>
      <c r="AX46" s="195"/>
      <c r="AY46" s="195"/>
      <c r="AZ46" s="195"/>
      <c r="BA46" s="195"/>
      <c r="BB46" s="174"/>
      <c r="BC46" s="194">
        <v>8110080850</v>
      </c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74"/>
      <c r="BU46" s="194"/>
      <c r="BV46" s="195"/>
      <c r="BW46" s="195"/>
      <c r="BX46" s="195"/>
      <c r="BY46" s="195"/>
      <c r="BZ46" s="195"/>
      <c r="CA46" s="195"/>
      <c r="CB46" s="195"/>
      <c r="CC46" s="195"/>
      <c r="CD46" s="195"/>
      <c r="CE46" s="174"/>
      <c r="CF46" s="191">
        <v>997</v>
      </c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3"/>
      <c r="CV46" s="191">
        <f>CV47</f>
        <v>0</v>
      </c>
      <c r="CW46" s="192"/>
      <c r="CX46" s="192"/>
      <c r="CY46" s="192"/>
      <c r="CZ46" s="192"/>
      <c r="DA46" s="192"/>
      <c r="DB46" s="192"/>
      <c r="DC46" s="192"/>
      <c r="DD46" s="193"/>
      <c r="DE46" s="188">
        <f>+CV46</f>
        <v>0</v>
      </c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189"/>
      <c r="EM46" s="189"/>
      <c r="EN46" s="189"/>
      <c r="EO46" s="189"/>
      <c r="EP46" s="189"/>
      <c r="EQ46" s="189"/>
      <c r="ER46" s="190"/>
      <c r="ES46" s="90"/>
      <c r="ET46" s="90"/>
      <c r="EU46" s="90"/>
      <c r="EV46" s="90"/>
      <c r="EW46" s="90"/>
      <c r="EX46" s="90"/>
    </row>
    <row r="47" spans="1:154" ht="12.75" customHeight="1" hidden="1">
      <c r="A47" s="30">
        <v>37</v>
      </c>
      <c r="B47" s="253" t="s">
        <v>274</v>
      </c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4">
        <v>802</v>
      </c>
      <c r="AJ47" s="255"/>
      <c r="AK47" s="255"/>
      <c r="AL47" s="255"/>
      <c r="AM47" s="255"/>
      <c r="AN47" s="255"/>
      <c r="AO47" s="255"/>
      <c r="AP47" s="255"/>
      <c r="AQ47" s="255"/>
      <c r="AR47" s="256"/>
      <c r="AS47" s="194" t="s">
        <v>315</v>
      </c>
      <c r="AT47" s="195"/>
      <c r="AU47" s="195"/>
      <c r="AV47" s="195"/>
      <c r="AW47" s="195"/>
      <c r="AX47" s="195"/>
      <c r="AY47" s="195"/>
      <c r="AZ47" s="195"/>
      <c r="BA47" s="195"/>
      <c r="BB47" s="174"/>
      <c r="BC47" s="194">
        <v>8110080850</v>
      </c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74"/>
      <c r="BU47" s="194" t="s">
        <v>183</v>
      </c>
      <c r="BV47" s="195"/>
      <c r="BW47" s="195"/>
      <c r="BX47" s="195"/>
      <c r="BY47" s="195"/>
      <c r="BZ47" s="195"/>
      <c r="CA47" s="195"/>
      <c r="CB47" s="195"/>
      <c r="CC47" s="195"/>
      <c r="CD47" s="195"/>
      <c r="CE47" s="174"/>
      <c r="CF47" s="191">
        <v>0</v>
      </c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3"/>
      <c r="CV47" s="191">
        <f>CV48</f>
        <v>0</v>
      </c>
      <c r="CW47" s="192"/>
      <c r="CX47" s="192"/>
      <c r="CY47" s="192"/>
      <c r="CZ47" s="192"/>
      <c r="DA47" s="192"/>
      <c r="DB47" s="192"/>
      <c r="DC47" s="192"/>
      <c r="DD47" s="193"/>
      <c r="DE47" s="188">
        <f>+CV47</f>
        <v>0</v>
      </c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89"/>
      <c r="DX47" s="189"/>
      <c r="DY47" s="189"/>
      <c r="DZ47" s="189"/>
      <c r="EA47" s="189"/>
      <c r="EB47" s="189"/>
      <c r="EC47" s="189"/>
      <c r="ED47" s="189"/>
      <c r="EE47" s="189"/>
      <c r="EF47" s="189"/>
      <c r="EG47" s="189"/>
      <c r="EH47" s="189"/>
      <c r="EI47" s="189"/>
      <c r="EJ47" s="189"/>
      <c r="EK47" s="189"/>
      <c r="EL47" s="189"/>
      <c r="EM47" s="189"/>
      <c r="EN47" s="189"/>
      <c r="EO47" s="189"/>
      <c r="EP47" s="189"/>
      <c r="EQ47" s="189"/>
      <c r="ER47" s="190"/>
      <c r="ES47" s="90"/>
      <c r="ET47" s="90"/>
      <c r="EU47" s="90"/>
      <c r="EV47" s="90"/>
      <c r="EW47" s="90"/>
      <c r="EX47" s="90"/>
    </row>
    <row r="48" spans="1:154" ht="15.75" customHeight="1" hidden="1">
      <c r="A48" s="30">
        <v>38</v>
      </c>
      <c r="B48" s="253" t="s">
        <v>185</v>
      </c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4">
        <v>802</v>
      </c>
      <c r="AJ48" s="255"/>
      <c r="AK48" s="255"/>
      <c r="AL48" s="255"/>
      <c r="AM48" s="255"/>
      <c r="AN48" s="255"/>
      <c r="AO48" s="255"/>
      <c r="AP48" s="255"/>
      <c r="AQ48" s="255"/>
      <c r="AR48" s="256"/>
      <c r="AS48" s="194" t="s">
        <v>315</v>
      </c>
      <c r="AT48" s="195"/>
      <c r="AU48" s="195"/>
      <c r="AV48" s="195"/>
      <c r="AW48" s="195"/>
      <c r="AX48" s="195"/>
      <c r="AY48" s="195"/>
      <c r="AZ48" s="195"/>
      <c r="BA48" s="195"/>
      <c r="BB48" s="174"/>
      <c r="BC48" s="194">
        <v>8110080850</v>
      </c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74"/>
      <c r="BU48" s="194" t="s">
        <v>186</v>
      </c>
      <c r="BV48" s="195"/>
      <c r="BW48" s="195"/>
      <c r="BX48" s="195"/>
      <c r="BY48" s="195"/>
      <c r="BZ48" s="195"/>
      <c r="CA48" s="195"/>
      <c r="CB48" s="195"/>
      <c r="CC48" s="195"/>
      <c r="CD48" s="195"/>
      <c r="CE48" s="174"/>
      <c r="CF48" s="191">
        <v>0</v>
      </c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3"/>
      <c r="CV48" s="191">
        <v>0</v>
      </c>
      <c r="CW48" s="192"/>
      <c r="CX48" s="192"/>
      <c r="CY48" s="192"/>
      <c r="CZ48" s="192"/>
      <c r="DA48" s="192"/>
      <c r="DB48" s="192"/>
      <c r="DC48" s="192"/>
      <c r="DD48" s="193"/>
      <c r="DE48" s="188">
        <v>0</v>
      </c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189"/>
      <c r="ED48" s="189"/>
      <c r="EE48" s="189"/>
      <c r="EF48" s="189"/>
      <c r="EG48" s="189"/>
      <c r="EH48" s="189"/>
      <c r="EI48" s="189"/>
      <c r="EJ48" s="189"/>
      <c r="EK48" s="189"/>
      <c r="EL48" s="189"/>
      <c r="EM48" s="189"/>
      <c r="EN48" s="189"/>
      <c r="EO48" s="189"/>
      <c r="EP48" s="189"/>
      <c r="EQ48" s="189"/>
      <c r="ER48" s="190"/>
      <c r="ES48" s="90"/>
      <c r="ET48" s="90"/>
      <c r="EU48" s="90"/>
      <c r="EV48" s="90"/>
      <c r="EW48" s="90"/>
      <c r="EX48" s="90"/>
    </row>
    <row r="49" spans="1:154" ht="21" customHeight="1">
      <c r="A49" s="30">
        <v>31</v>
      </c>
      <c r="B49" s="253" t="s">
        <v>401</v>
      </c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4">
        <v>810</v>
      </c>
      <c r="AJ49" s="255"/>
      <c r="AK49" s="255"/>
      <c r="AL49" s="255"/>
      <c r="AM49" s="255"/>
      <c r="AN49" s="255"/>
      <c r="AO49" s="255"/>
      <c r="AP49" s="255"/>
      <c r="AQ49" s="255"/>
      <c r="AR49" s="256"/>
      <c r="AS49" s="194" t="s">
        <v>316</v>
      </c>
      <c r="AT49" s="195"/>
      <c r="AU49" s="195"/>
      <c r="AV49" s="195"/>
      <c r="AW49" s="195"/>
      <c r="AX49" s="195"/>
      <c r="AY49" s="195"/>
      <c r="AZ49" s="195"/>
      <c r="BA49" s="195"/>
      <c r="BB49" s="174"/>
      <c r="BC49" s="194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74"/>
      <c r="BU49" s="194"/>
      <c r="BV49" s="195"/>
      <c r="BW49" s="195"/>
      <c r="BX49" s="195"/>
      <c r="BY49" s="195"/>
      <c r="BZ49" s="195"/>
      <c r="CA49" s="195"/>
      <c r="CB49" s="195"/>
      <c r="CC49" s="195"/>
      <c r="CD49" s="195"/>
      <c r="CE49" s="174"/>
      <c r="CF49" s="289">
        <f aca="true" t="shared" si="0" ref="CF49:CF62">CF50</f>
        <v>36404</v>
      </c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1"/>
      <c r="CV49" s="191">
        <f aca="true" t="shared" si="1" ref="CV49:CV62">CV50</f>
        <v>36929</v>
      </c>
      <c r="CW49" s="192"/>
      <c r="CX49" s="192"/>
      <c r="CY49" s="192"/>
      <c r="CZ49" s="192"/>
      <c r="DA49" s="192"/>
      <c r="DB49" s="192"/>
      <c r="DC49" s="192"/>
      <c r="DD49" s="193"/>
      <c r="DE49" s="188">
        <f aca="true" t="shared" si="2" ref="DE49:DE62">DE50</f>
        <v>38729</v>
      </c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189"/>
      <c r="EF49" s="189"/>
      <c r="EG49" s="189"/>
      <c r="EH49" s="189"/>
      <c r="EI49" s="189"/>
      <c r="EJ49" s="189"/>
      <c r="EK49" s="189"/>
      <c r="EL49" s="189"/>
      <c r="EM49" s="189"/>
      <c r="EN49" s="189"/>
      <c r="EO49" s="189"/>
      <c r="EP49" s="189"/>
      <c r="EQ49" s="189"/>
      <c r="ER49" s="190"/>
      <c r="ES49" s="90"/>
      <c r="ET49" s="90"/>
      <c r="EU49" s="90"/>
      <c r="EV49" s="90"/>
      <c r="EW49" s="90"/>
      <c r="EX49" s="90"/>
    </row>
    <row r="50" spans="1:154" s="51" customFormat="1" ht="21" customHeight="1">
      <c r="A50" s="67">
        <v>32</v>
      </c>
      <c r="B50" s="295" t="s">
        <v>402</v>
      </c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63">
        <v>810</v>
      </c>
      <c r="AJ50" s="264"/>
      <c r="AK50" s="264"/>
      <c r="AL50" s="264"/>
      <c r="AM50" s="264"/>
      <c r="AN50" s="264"/>
      <c r="AO50" s="264"/>
      <c r="AP50" s="264"/>
      <c r="AQ50" s="264"/>
      <c r="AR50" s="265"/>
      <c r="AS50" s="260" t="s">
        <v>317</v>
      </c>
      <c r="AT50" s="261"/>
      <c r="AU50" s="261"/>
      <c r="AV50" s="261"/>
      <c r="AW50" s="261"/>
      <c r="AX50" s="261"/>
      <c r="AY50" s="261"/>
      <c r="AZ50" s="261"/>
      <c r="BA50" s="261"/>
      <c r="BB50" s="262"/>
      <c r="BC50" s="260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2"/>
      <c r="BU50" s="260"/>
      <c r="BV50" s="261"/>
      <c r="BW50" s="261"/>
      <c r="BX50" s="261"/>
      <c r="BY50" s="261"/>
      <c r="BZ50" s="261"/>
      <c r="CA50" s="261"/>
      <c r="CB50" s="261"/>
      <c r="CC50" s="261"/>
      <c r="CD50" s="261"/>
      <c r="CE50" s="262"/>
      <c r="CF50" s="292">
        <v>36404</v>
      </c>
      <c r="CG50" s="293"/>
      <c r="CH50" s="293"/>
      <c r="CI50" s="293"/>
      <c r="CJ50" s="293"/>
      <c r="CK50" s="293"/>
      <c r="CL50" s="293"/>
      <c r="CM50" s="293"/>
      <c r="CN50" s="293"/>
      <c r="CO50" s="293"/>
      <c r="CP50" s="293"/>
      <c r="CQ50" s="293"/>
      <c r="CR50" s="293"/>
      <c r="CS50" s="293"/>
      <c r="CT50" s="293"/>
      <c r="CU50" s="294"/>
      <c r="CV50" s="292">
        <v>36929</v>
      </c>
      <c r="CW50" s="293"/>
      <c r="CX50" s="293"/>
      <c r="CY50" s="293"/>
      <c r="CZ50" s="293"/>
      <c r="DA50" s="293"/>
      <c r="DB50" s="293"/>
      <c r="DC50" s="293"/>
      <c r="DD50" s="294"/>
      <c r="DE50" s="296">
        <v>38729</v>
      </c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8"/>
      <c r="ES50" s="91"/>
      <c r="ET50" s="91"/>
      <c r="EU50" s="91"/>
      <c r="EV50" s="91"/>
      <c r="EW50" s="91"/>
      <c r="EX50" s="91"/>
    </row>
    <row r="51" spans="1:154" ht="25.5" customHeight="1">
      <c r="A51" s="30">
        <v>33</v>
      </c>
      <c r="B51" s="253" t="s">
        <v>485</v>
      </c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4">
        <v>810</v>
      </c>
      <c r="AJ51" s="255"/>
      <c r="AK51" s="255"/>
      <c r="AL51" s="255"/>
      <c r="AM51" s="255"/>
      <c r="AN51" s="255"/>
      <c r="AO51" s="255"/>
      <c r="AP51" s="255"/>
      <c r="AQ51" s="255"/>
      <c r="AR51" s="256"/>
      <c r="AS51" s="194" t="s">
        <v>317</v>
      </c>
      <c r="AT51" s="195"/>
      <c r="AU51" s="195"/>
      <c r="AV51" s="195"/>
      <c r="AW51" s="195"/>
      <c r="AX51" s="195"/>
      <c r="AY51" s="195"/>
      <c r="AZ51" s="195"/>
      <c r="BA51" s="195"/>
      <c r="BB51" s="174"/>
      <c r="BC51" s="194">
        <v>8100000000</v>
      </c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74"/>
      <c r="BU51" s="194"/>
      <c r="BV51" s="195"/>
      <c r="BW51" s="195"/>
      <c r="BX51" s="195"/>
      <c r="BY51" s="195"/>
      <c r="BZ51" s="195"/>
      <c r="CA51" s="195"/>
      <c r="CB51" s="195"/>
      <c r="CC51" s="195"/>
      <c r="CD51" s="195"/>
      <c r="CE51" s="174"/>
      <c r="CF51" s="191">
        <f>CF52</f>
        <v>36404</v>
      </c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3"/>
      <c r="CV51" s="191">
        <f>CV52</f>
        <v>51958.42</v>
      </c>
      <c r="CW51" s="192"/>
      <c r="CX51" s="192"/>
      <c r="CY51" s="192"/>
      <c r="CZ51" s="192"/>
      <c r="DA51" s="192"/>
      <c r="DB51" s="192"/>
      <c r="DC51" s="192"/>
      <c r="DD51" s="193"/>
      <c r="DE51" s="188">
        <f>+CV51</f>
        <v>51958.42</v>
      </c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  <c r="EB51" s="189"/>
      <c r="EC51" s="189"/>
      <c r="ED51" s="189"/>
      <c r="EE51" s="189"/>
      <c r="EF51" s="189"/>
      <c r="EG51" s="189"/>
      <c r="EH51" s="189"/>
      <c r="EI51" s="189"/>
      <c r="EJ51" s="189"/>
      <c r="EK51" s="189"/>
      <c r="EL51" s="189"/>
      <c r="EM51" s="189"/>
      <c r="EN51" s="189"/>
      <c r="EO51" s="189"/>
      <c r="EP51" s="189"/>
      <c r="EQ51" s="189"/>
      <c r="ER51" s="190"/>
      <c r="ES51" s="90" t="s">
        <v>437</v>
      </c>
      <c r="ET51" s="90"/>
      <c r="EU51" s="90"/>
      <c r="EV51" s="90"/>
      <c r="EW51" s="90"/>
      <c r="EX51" s="90"/>
    </row>
    <row r="52" spans="1:154" ht="23.25" customHeight="1">
      <c r="A52" s="30">
        <v>34</v>
      </c>
      <c r="B52" s="253" t="s">
        <v>87</v>
      </c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4">
        <v>810</v>
      </c>
      <c r="AJ52" s="255"/>
      <c r="AK52" s="255"/>
      <c r="AL52" s="255"/>
      <c r="AM52" s="255"/>
      <c r="AN52" s="255"/>
      <c r="AO52" s="255"/>
      <c r="AP52" s="255"/>
      <c r="AQ52" s="255"/>
      <c r="AR52" s="256"/>
      <c r="AS52" s="194" t="s">
        <v>317</v>
      </c>
      <c r="AT52" s="195"/>
      <c r="AU52" s="195"/>
      <c r="AV52" s="195"/>
      <c r="AW52" s="195"/>
      <c r="AX52" s="195"/>
      <c r="AY52" s="195"/>
      <c r="AZ52" s="195"/>
      <c r="BA52" s="195"/>
      <c r="BB52" s="174"/>
      <c r="BC52" s="194">
        <v>8110000000</v>
      </c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74"/>
      <c r="BU52" s="194"/>
      <c r="BV52" s="195"/>
      <c r="BW52" s="195"/>
      <c r="BX52" s="195"/>
      <c r="BY52" s="195"/>
      <c r="BZ52" s="195"/>
      <c r="CA52" s="195"/>
      <c r="CB52" s="195"/>
      <c r="CC52" s="195"/>
      <c r="CD52" s="195"/>
      <c r="CE52" s="174"/>
      <c r="CF52" s="191">
        <f>CF53</f>
        <v>36404</v>
      </c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3"/>
      <c r="CV52" s="191">
        <f>CV53+CV56</f>
        <v>51958.42</v>
      </c>
      <c r="CW52" s="192"/>
      <c r="CX52" s="192"/>
      <c r="CY52" s="192"/>
      <c r="CZ52" s="192"/>
      <c r="DA52" s="192"/>
      <c r="DB52" s="192"/>
      <c r="DC52" s="192"/>
      <c r="DD52" s="193"/>
      <c r="DE52" s="188">
        <f>+CV52</f>
        <v>51958.42</v>
      </c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89"/>
      <c r="DX52" s="189"/>
      <c r="DY52" s="189"/>
      <c r="DZ52" s="189"/>
      <c r="EA52" s="189"/>
      <c r="EB52" s="189"/>
      <c r="EC52" s="189"/>
      <c r="ED52" s="189"/>
      <c r="EE52" s="189"/>
      <c r="EF52" s="189"/>
      <c r="EG52" s="189"/>
      <c r="EH52" s="189"/>
      <c r="EI52" s="189"/>
      <c r="EJ52" s="189"/>
      <c r="EK52" s="189"/>
      <c r="EL52" s="189"/>
      <c r="EM52" s="189"/>
      <c r="EN52" s="189"/>
      <c r="EO52" s="189"/>
      <c r="EP52" s="189"/>
      <c r="EQ52" s="189"/>
      <c r="ER52" s="190"/>
      <c r="ES52" s="90"/>
      <c r="ET52" s="90"/>
      <c r="EU52" s="90"/>
      <c r="EV52" s="90"/>
      <c r="EW52" s="90"/>
      <c r="EX52" s="90"/>
    </row>
    <row r="53" spans="1:154" ht="63.75" customHeight="1">
      <c r="A53" s="30">
        <v>35</v>
      </c>
      <c r="B53" s="253" t="s">
        <v>124</v>
      </c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4">
        <v>810</v>
      </c>
      <c r="AJ53" s="255"/>
      <c r="AK53" s="255"/>
      <c r="AL53" s="255"/>
      <c r="AM53" s="255"/>
      <c r="AN53" s="255"/>
      <c r="AO53" s="255"/>
      <c r="AP53" s="255"/>
      <c r="AQ53" s="255"/>
      <c r="AR53" s="256"/>
      <c r="AS53" s="194" t="s">
        <v>317</v>
      </c>
      <c r="AT53" s="195"/>
      <c r="AU53" s="195"/>
      <c r="AV53" s="195"/>
      <c r="AW53" s="195"/>
      <c r="AX53" s="195"/>
      <c r="AY53" s="195"/>
      <c r="AZ53" s="195"/>
      <c r="BA53" s="195"/>
      <c r="BB53" s="174"/>
      <c r="BC53" s="194" t="s">
        <v>358</v>
      </c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74"/>
      <c r="BU53" s="194"/>
      <c r="BV53" s="195"/>
      <c r="BW53" s="195"/>
      <c r="BX53" s="195"/>
      <c r="BY53" s="195"/>
      <c r="BZ53" s="195"/>
      <c r="CA53" s="195"/>
      <c r="CB53" s="195"/>
      <c r="CC53" s="195"/>
      <c r="CD53" s="195"/>
      <c r="CE53" s="174"/>
      <c r="CF53" s="191">
        <f>CF54+CF56</f>
        <v>36404</v>
      </c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3"/>
      <c r="CV53" s="191">
        <f>CV54+CV56</f>
        <v>36928.96</v>
      </c>
      <c r="CW53" s="192"/>
      <c r="CX53" s="192"/>
      <c r="CY53" s="192"/>
      <c r="CZ53" s="192"/>
      <c r="DA53" s="192"/>
      <c r="DB53" s="192"/>
      <c r="DC53" s="192"/>
      <c r="DD53" s="193"/>
      <c r="DE53" s="188">
        <f>DE54+DE56</f>
        <v>38728.96</v>
      </c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89"/>
      <c r="EK53" s="189"/>
      <c r="EL53" s="189"/>
      <c r="EM53" s="189"/>
      <c r="EN53" s="189"/>
      <c r="EO53" s="189"/>
      <c r="EP53" s="189"/>
      <c r="EQ53" s="189"/>
      <c r="ER53" s="190"/>
      <c r="ES53" s="90"/>
      <c r="ET53" s="90"/>
      <c r="EU53" s="90"/>
      <c r="EV53" s="90"/>
      <c r="EW53" s="90"/>
      <c r="EX53" s="90"/>
    </row>
    <row r="54" spans="1:154" ht="28.5" customHeight="1">
      <c r="A54" s="30">
        <v>36</v>
      </c>
      <c r="B54" s="253" t="s">
        <v>272</v>
      </c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4">
        <v>810</v>
      </c>
      <c r="AJ54" s="255"/>
      <c r="AK54" s="255"/>
      <c r="AL54" s="255"/>
      <c r="AM54" s="255"/>
      <c r="AN54" s="255"/>
      <c r="AO54" s="255"/>
      <c r="AP54" s="255"/>
      <c r="AQ54" s="255"/>
      <c r="AR54" s="256"/>
      <c r="AS54" s="194" t="s">
        <v>317</v>
      </c>
      <c r="AT54" s="195"/>
      <c r="AU54" s="195"/>
      <c r="AV54" s="195"/>
      <c r="AW54" s="195"/>
      <c r="AX54" s="195"/>
      <c r="AY54" s="195"/>
      <c r="AZ54" s="195"/>
      <c r="BA54" s="195"/>
      <c r="BB54" s="174"/>
      <c r="BC54" s="194" t="s">
        <v>358</v>
      </c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74"/>
      <c r="BU54" s="194" t="s">
        <v>181</v>
      </c>
      <c r="BV54" s="195"/>
      <c r="BW54" s="195"/>
      <c r="BX54" s="195"/>
      <c r="BY54" s="195"/>
      <c r="BZ54" s="195"/>
      <c r="CA54" s="195"/>
      <c r="CB54" s="195"/>
      <c r="CC54" s="195"/>
      <c r="CD54" s="195"/>
      <c r="CE54" s="174"/>
      <c r="CF54" s="191">
        <f>16819.92+5079.62</f>
        <v>21899.539999999997</v>
      </c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3"/>
      <c r="CV54" s="191">
        <v>21899.5</v>
      </c>
      <c r="CW54" s="192"/>
      <c r="CX54" s="192"/>
      <c r="CY54" s="192"/>
      <c r="CZ54" s="192"/>
      <c r="DA54" s="192"/>
      <c r="DB54" s="192"/>
      <c r="DC54" s="192"/>
      <c r="DD54" s="193"/>
      <c r="DE54" s="188">
        <v>21899.5</v>
      </c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  <c r="EN54" s="189"/>
      <c r="EO54" s="189"/>
      <c r="EP54" s="189"/>
      <c r="EQ54" s="189"/>
      <c r="ER54" s="190"/>
      <c r="ES54" s="90"/>
      <c r="ET54" s="90"/>
      <c r="EU54" s="90"/>
      <c r="EV54" s="90"/>
      <c r="EW54" s="90"/>
      <c r="EX54" s="90"/>
    </row>
    <row r="55" spans="1:154" ht="28.5" customHeight="1">
      <c r="A55" s="30">
        <v>37</v>
      </c>
      <c r="B55" s="253" t="s">
        <v>185</v>
      </c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4">
        <v>810</v>
      </c>
      <c r="AJ55" s="255"/>
      <c r="AK55" s="255"/>
      <c r="AL55" s="255"/>
      <c r="AM55" s="255"/>
      <c r="AN55" s="255"/>
      <c r="AO55" s="255"/>
      <c r="AP55" s="255"/>
      <c r="AQ55" s="255"/>
      <c r="AR55" s="256"/>
      <c r="AS55" s="194" t="s">
        <v>317</v>
      </c>
      <c r="AT55" s="195"/>
      <c r="AU55" s="195"/>
      <c r="AV55" s="195"/>
      <c r="AW55" s="195"/>
      <c r="AX55" s="195"/>
      <c r="AY55" s="195"/>
      <c r="AZ55" s="195"/>
      <c r="BA55" s="195"/>
      <c r="BB55" s="174"/>
      <c r="BC55" s="194" t="s">
        <v>358</v>
      </c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5"/>
      <c r="BR55" s="195"/>
      <c r="BS55" s="195"/>
      <c r="BT55" s="174"/>
      <c r="BU55" s="194" t="s">
        <v>183</v>
      </c>
      <c r="BV55" s="195"/>
      <c r="BW55" s="195"/>
      <c r="BX55" s="195"/>
      <c r="BY55" s="195"/>
      <c r="BZ55" s="195"/>
      <c r="CA55" s="195"/>
      <c r="CB55" s="195"/>
      <c r="CC55" s="195"/>
      <c r="CD55" s="195"/>
      <c r="CE55" s="174"/>
      <c r="CF55" s="191">
        <f>CF56</f>
        <v>14504.46</v>
      </c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3"/>
      <c r="CV55" s="191">
        <f>CV56</f>
        <v>15029.46</v>
      </c>
      <c r="CW55" s="192"/>
      <c r="CX55" s="192"/>
      <c r="CY55" s="192"/>
      <c r="CZ55" s="192"/>
      <c r="DA55" s="192"/>
      <c r="DB55" s="192"/>
      <c r="DC55" s="192"/>
      <c r="DD55" s="193"/>
      <c r="DE55" s="188">
        <f>DE56</f>
        <v>16829.46</v>
      </c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  <c r="EN55" s="189"/>
      <c r="EO55" s="189"/>
      <c r="EP55" s="189"/>
      <c r="EQ55" s="189"/>
      <c r="ER55" s="190"/>
      <c r="ES55" s="90"/>
      <c r="ET55" s="90"/>
      <c r="EU55" s="90"/>
      <c r="EV55" s="90"/>
      <c r="EW55" s="90"/>
      <c r="EX55" s="90"/>
    </row>
    <row r="56" spans="1:154" ht="28.5" customHeight="1">
      <c r="A56" s="30">
        <v>38</v>
      </c>
      <c r="B56" s="253" t="s">
        <v>185</v>
      </c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4">
        <v>810</v>
      </c>
      <c r="AJ56" s="255"/>
      <c r="AK56" s="255"/>
      <c r="AL56" s="255"/>
      <c r="AM56" s="255"/>
      <c r="AN56" s="255"/>
      <c r="AO56" s="255"/>
      <c r="AP56" s="255"/>
      <c r="AQ56" s="255"/>
      <c r="AR56" s="256"/>
      <c r="AS56" s="194" t="s">
        <v>317</v>
      </c>
      <c r="AT56" s="195"/>
      <c r="AU56" s="195"/>
      <c r="AV56" s="195"/>
      <c r="AW56" s="195"/>
      <c r="AX56" s="195"/>
      <c r="AY56" s="195"/>
      <c r="AZ56" s="195"/>
      <c r="BA56" s="195"/>
      <c r="BB56" s="174"/>
      <c r="BC56" s="194" t="s">
        <v>358</v>
      </c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74"/>
      <c r="BU56" s="194" t="s">
        <v>186</v>
      </c>
      <c r="BV56" s="195"/>
      <c r="BW56" s="195"/>
      <c r="BX56" s="195"/>
      <c r="BY56" s="195"/>
      <c r="BZ56" s="195"/>
      <c r="CA56" s="195"/>
      <c r="CB56" s="195"/>
      <c r="CC56" s="195"/>
      <c r="CD56" s="195"/>
      <c r="CE56" s="174"/>
      <c r="CF56" s="191">
        <v>14504.46</v>
      </c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3"/>
      <c r="CV56" s="191">
        <v>15029.46</v>
      </c>
      <c r="CW56" s="192"/>
      <c r="CX56" s="192"/>
      <c r="CY56" s="192"/>
      <c r="CZ56" s="192"/>
      <c r="DA56" s="192"/>
      <c r="DB56" s="192"/>
      <c r="DC56" s="192"/>
      <c r="DD56" s="193"/>
      <c r="DE56" s="188">
        <v>16829.46</v>
      </c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89"/>
      <c r="DY56" s="189"/>
      <c r="DZ56" s="189"/>
      <c r="EA56" s="189"/>
      <c r="EB56" s="189"/>
      <c r="EC56" s="189"/>
      <c r="ED56" s="189"/>
      <c r="EE56" s="189"/>
      <c r="EF56" s="189"/>
      <c r="EG56" s="189"/>
      <c r="EH56" s="189"/>
      <c r="EI56" s="189"/>
      <c r="EJ56" s="189"/>
      <c r="EK56" s="189"/>
      <c r="EL56" s="189"/>
      <c r="EM56" s="189"/>
      <c r="EN56" s="189"/>
      <c r="EO56" s="189"/>
      <c r="EP56" s="189"/>
      <c r="EQ56" s="189"/>
      <c r="ER56" s="190"/>
      <c r="ES56" s="90"/>
      <c r="ET56" s="90"/>
      <c r="EU56" s="90"/>
      <c r="EV56" s="90"/>
      <c r="EW56" s="90"/>
      <c r="EX56" s="90"/>
    </row>
    <row r="57" spans="1:154" ht="24.75" customHeight="1">
      <c r="A57" s="30">
        <v>39</v>
      </c>
      <c r="B57" s="253" t="s">
        <v>403</v>
      </c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4">
        <v>810</v>
      </c>
      <c r="AJ57" s="255"/>
      <c r="AK57" s="255"/>
      <c r="AL57" s="255"/>
      <c r="AM57" s="255"/>
      <c r="AN57" s="255"/>
      <c r="AO57" s="255"/>
      <c r="AP57" s="255"/>
      <c r="AQ57" s="255"/>
      <c r="AR57" s="256"/>
      <c r="AS57" s="194" t="s">
        <v>318</v>
      </c>
      <c r="AT57" s="195"/>
      <c r="AU57" s="195"/>
      <c r="AV57" s="195"/>
      <c r="AW57" s="195"/>
      <c r="AX57" s="195"/>
      <c r="AY57" s="195"/>
      <c r="AZ57" s="195"/>
      <c r="BA57" s="195"/>
      <c r="BB57" s="174"/>
      <c r="BC57" s="194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  <c r="BT57" s="174"/>
      <c r="BU57" s="194"/>
      <c r="BV57" s="195"/>
      <c r="BW57" s="195"/>
      <c r="BX57" s="195"/>
      <c r="BY57" s="195"/>
      <c r="BZ57" s="195"/>
      <c r="CA57" s="195"/>
      <c r="CB57" s="195"/>
      <c r="CC57" s="195"/>
      <c r="CD57" s="195"/>
      <c r="CE57" s="174"/>
      <c r="CF57" s="191">
        <f t="shared" si="0"/>
        <v>9000</v>
      </c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3"/>
      <c r="CV57" s="191">
        <f t="shared" si="1"/>
        <v>9000</v>
      </c>
      <c r="CW57" s="192"/>
      <c r="CX57" s="192"/>
      <c r="CY57" s="192"/>
      <c r="CZ57" s="192"/>
      <c r="DA57" s="192"/>
      <c r="DB57" s="192"/>
      <c r="DC57" s="192"/>
      <c r="DD57" s="193"/>
      <c r="DE57" s="188">
        <f t="shared" si="2"/>
        <v>9000</v>
      </c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89"/>
      <c r="EK57" s="189"/>
      <c r="EL57" s="189"/>
      <c r="EM57" s="189"/>
      <c r="EN57" s="189"/>
      <c r="EO57" s="189"/>
      <c r="EP57" s="189"/>
      <c r="EQ57" s="189"/>
      <c r="ER57" s="190"/>
      <c r="ES57" s="90"/>
      <c r="ET57" s="90"/>
      <c r="EU57" s="90"/>
      <c r="EV57" s="90"/>
      <c r="EW57" s="90"/>
      <c r="EX57" s="90"/>
    </row>
    <row r="58" spans="1:154" ht="25.5" customHeight="1">
      <c r="A58" s="30">
        <v>40</v>
      </c>
      <c r="B58" s="253" t="s">
        <v>276</v>
      </c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4">
        <v>810</v>
      </c>
      <c r="AJ58" s="255"/>
      <c r="AK58" s="255"/>
      <c r="AL58" s="255"/>
      <c r="AM58" s="255"/>
      <c r="AN58" s="255"/>
      <c r="AO58" s="255"/>
      <c r="AP58" s="255"/>
      <c r="AQ58" s="255"/>
      <c r="AR58" s="256"/>
      <c r="AS58" s="194" t="s">
        <v>319</v>
      </c>
      <c r="AT58" s="195"/>
      <c r="AU58" s="195"/>
      <c r="AV58" s="195"/>
      <c r="AW58" s="195"/>
      <c r="AX58" s="195"/>
      <c r="AY58" s="195"/>
      <c r="AZ58" s="195"/>
      <c r="BA58" s="195"/>
      <c r="BB58" s="174"/>
      <c r="BC58" s="194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74"/>
      <c r="BU58" s="194"/>
      <c r="BV58" s="195"/>
      <c r="BW58" s="195"/>
      <c r="BX58" s="195"/>
      <c r="BY58" s="195"/>
      <c r="BZ58" s="195"/>
      <c r="CA58" s="195"/>
      <c r="CB58" s="195"/>
      <c r="CC58" s="195"/>
      <c r="CD58" s="195"/>
      <c r="CE58" s="174"/>
      <c r="CF58" s="191">
        <f t="shared" si="0"/>
        <v>9000</v>
      </c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3"/>
      <c r="CV58" s="191">
        <f t="shared" si="1"/>
        <v>9000</v>
      </c>
      <c r="CW58" s="192"/>
      <c r="CX58" s="192"/>
      <c r="CY58" s="192"/>
      <c r="CZ58" s="192"/>
      <c r="DA58" s="192"/>
      <c r="DB58" s="192"/>
      <c r="DC58" s="192"/>
      <c r="DD58" s="193"/>
      <c r="DE58" s="188">
        <f t="shared" si="2"/>
        <v>9000</v>
      </c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89"/>
      <c r="EB58" s="189"/>
      <c r="EC58" s="189"/>
      <c r="ED58" s="189"/>
      <c r="EE58" s="189"/>
      <c r="EF58" s="189"/>
      <c r="EG58" s="189"/>
      <c r="EH58" s="189"/>
      <c r="EI58" s="189"/>
      <c r="EJ58" s="189"/>
      <c r="EK58" s="189"/>
      <c r="EL58" s="189"/>
      <c r="EM58" s="189"/>
      <c r="EN58" s="189"/>
      <c r="EO58" s="189"/>
      <c r="EP58" s="189"/>
      <c r="EQ58" s="189"/>
      <c r="ER58" s="190"/>
      <c r="ES58" s="90"/>
      <c r="ET58" s="90"/>
      <c r="EU58" s="90"/>
      <c r="EV58" s="90"/>
      <c r="EW58" s="90"/>
      <c r="EX58" s="90"/>
    </row>
    <row r="59" spans="1:154" ht="49.5" customHeight="1">
      <c r="A59" s="30">
        <v>41</v>
      </c>
      <c r="B59" s="253" t="s">
        <v>89</v>
      </c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4">
        <v>810</v>
      </c>
      <c r="AJ59" s="255"/>
      <c r="AK59" s="255"/>
      <c r="AL59" s="255"/>
      <c r="AM59" s="255"/>
      <c r="AN59" s="255"/>
      <c r="AO59" s="255"/>
      <c r="AP59" s="255"/>
      <c r="AQ59" s="255"/>
      <c r="AR59" s="256"/>
      <c r="AS59" s="194" t="s">
        <v>319</v>
      </c>
      <c r="AT59" s="195"/>
      <c r="AU59" s="195"/>
      <c r="AV59" s="195"/>
      <c r="AW59" s="195"/>
      <c r="AX59" s="195"/>
      <c r="AY59" s="195"/>
      <c r="AZ59" s="195"/>
      <c r="BA59" s="195"/>
      <c r="BB59" s="174"/>
      <c r="BC59" s="194" t="s">
        <v>310</v>
      </c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74"/>
      <c r="BU59" s="194"/>
      <c r="BV59" s="195"/>
      <c r="BW59" s="195"/>
      <c r="BX59" s="195"/>
      <c r="BY59" s="195"/>
      <c r="BZ59" s="195"/>
      <c r="CA59" s="195"/>
      <c r="CB59" s="195"/>
      <c r="CC59" s="195"/>
      <c r="CD59" s="195"/>
      <c r="CE59" s="174"/>
      <c r="CF59" s="191">
        <f t="shared" si="0"/>
        <v>9000</v>
      </c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3"/>
      <c r="CV59" s="191">
        <f t="shared" si="1"/>
        <v>9000</v>
      </c>
      <c r="CW59" s="192"/>
      <c r="CX59" s="192"/>
      <c r="CY59" s="192"/>
      <c r="CZ59" s="192"/>
      <c r="DA59" s="192"/>
      <c r="DB59" s="192"/>
      <c r="DC59" s="192"/>
      <c r="DD59" s="193"/>
      <c r="DE59" s="188">
        <f t="shared" si="2"/>
        <v>9000</v>
      </c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89"/>
      <c r="DY59" s="189"/>
      <c r="DZ59" s="189"/>
      <c r="EA59" s="189"/>
      <c r="EB59" s="189"/>
      <c r="EC59" s="189"/>
      <c r="ED59" s="189"/>
      <c r="EE59" s="189"/>
      <c r="EF59" s="189"/>
      <c r="EG59" s="189"/>
      <c r="EH59" s="189"/>
      <c r="EI59" s="189"/>
      <c r="EJ59" s="189"/>
      <c r="EK59" s="189"/>
      <c r="EL59" s="189"/>
      <c r="EM59" s="189"/>
      <c r="EN59" s="189"/>
      <c r="EO59" s="189"/>
      <c r="EP59" s="189"/>
      <c r="EQ59" s="189"/>
      <c r="ER59" s="190"/>
      <c r="ES59" s="90"/>
      <c r="ET59" s="90"/>
      <c r="EU59" s="90"/>
      <c r="EV59" s="90"/>
      <c r="EW59" s="90"/>
      <c r="EX59" s="90"/>
    </row>
    <row r="60" spans="1:154" ht="33" customHeight="1">
      <c r="A60" s="30">
        <v>42</v>
      </c>
      <c r="B60" s="253" t="s">
        <v>94</v>
      </c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4">
        <v>810</v>
      </c>
      <c r="AJ60" s="255"/>
      <c r="AK60" s="255"/>
      <c r="AL60" s="255"/>
      <c r="AM60" s="255"/>
      <c r="AN60" s="255"/>
      <c r="AO60" s="255"/>
      <c r="AP60" s="255"/>
      <c r="AQ60" s="255"/>
      <c r="AR60" s="256"/>
      <c r="AS60" s="194" t="s">
        <v>319</v>
      </c>
      <c r="AT60" s="195"/>
      <c r="AU60" s="195"/>
      <c r="AV60" s="195"/>
      <c r="AW60" s="195"/>
      <c r="AX60" s="195"/>
      <c r="AY60" s="195"/>
      <c r="AZ60" s="195"/>
      <c r="BA60" s="195"/>
      <c r="BB60" s="174"/>
      <c r="BC60" s="194" t="s">
        <v>277</v>
      </c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  <c r="BS60" s="195"/>
      <c r="BT60" s="174"/>
      <c r="BU60" s="194"/>
      <c r="BV60" s="195"/>
      <c r="BW60" s="195"/>
      <c r="BX60" s="195"/>
      <c r="BY60" s="195"/>
      <c r="BZ60" s="195"/>
      <c r="CA60" s="195"/>
      <c r="CB60" s="195"/>
      <c r="CC60" s="195"/>
      <c r="CD60" s="195"/>
      <c r="CE60" s="174"/>
      <c r="CF60" s="191">
        <f t="shared" si="0"/>
        <v>9000</v>
      </c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3"/>
      <c r="CV60" s="191">
        <f t="shared" si="1"/>
        <v>9000</v>
      </c>
      <c r="CW60" s="192"/>
      <c r="CX60" s="192"/>
      <c r="CY60" s="192"/>
      <c r="CZ60" s="192"/>
      <c r="DA60" s="192"/>
      <c r="DB60" s="192"/>
      <c r="DC60" s="192"/>
      <c r="DD60" s="193"/>
      <c r="DE60" s="188">
        <f t="shared" si="2"/>
        <v>9000</v>
      </c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/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  <c r="EN60" s="189"/>
      <c r="EO60" s="189"/>
      <c r="EP60" s="189"/>
      <c r="EQ60" s="189"/>
      <c r="ER60" s="190"/>
      <c r="ES60" s="90"/>
      <c r="ET60" s="90"/>
      <c r="EU60" s="90"/>
      <c r="EV60" s="90"/>
      <c r="EW60" s="90"/>
      <c r="EX60" s="90"/>
    </row>
    <row r="61" spans="1:154" ht="85.5" customHeight="1">
      <c r="A61" s="30">
        <v>43</v>
      </c>
      <c r="B61" s="253" t="s">
        <v>95</v>
      </c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4">
        <v>810</v>
      </c>
      <c r="AJ61" s="255"/>
      <c r="AK61" s="255"/>
      <c r="AL61" s="255"/>
      <c r="AM61" s="255"/>
      <c r="AN61" s="255"/>
      <c r="AO61" s="255"/>
      <c r="AP61" s="255"/>
      <c r="AQ61" s="255"/>
      <c r="AR61" s="256"/>
      <c r="AS61" s="194" t="s">
        <v>319</v>
      </c>
      <c r="AT61" s="195"/>
      <c r="AU61" s="195"/>
      <c r="AV61" s="195"/>
      <c r="AW61" s="195"/>
      <c r="AX61" s="195"/>
      <c r="AY61" s="195"/>
      <c r="AZ61" s="195"/>
      <c r="BA61" s="195"/>
      <c r="BB61" s="174"/>
      <c r="BC61" s="194" t="s">
        <v>85</v>
      </c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74"/>
      <c r="BU61" s="194"/>
      <c r="BV61" s="195"/>
      <c r="BW61" s="195"/>
      <c r="BX61" s="195"/>
      <c r="BY61" s="195"/>
      <c r="BZ61" s="195"/>
      <c r="CA61" s="195"/>
      <c r="CB61" s="195"/>
      <c r="CC61" s="195"/>
      <c r="CD61" s="195"/>
      <c r="CE61" s="174"/>
      <c r="CF61" s="191">
        <f t="shared" si="0"/>
        <v>9000</v>
      </c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3"/>
      <c r="CV61" s="191">
        <f t="shared" si="1"/>
        <v>9000</v>
      </c>
      <c r="CW61" s="192"/>
      <c r="CX61" s="192"/>
      <c r="CY61" s="192"/>
      <c r="CZ61" s="192"/>
      <c r="DA61" s="192"/>
      <c r="DB61" s="192"/>
      <c r="DC61" s="192"/>
      <c r="DD61" s="193"/>
      <c r="DE61" s="188">
        <f t="shared" si="2"/>
        <v>9000</v>
      </c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89"/>
      <c r="EK61" s="189"/>
      <c r="EL61" s="189"/>
      <c r="EM61" s="189"/>
      <c r="EN61" s="189"/>
      <c r="EO61" s="189"/>
      <c r="EP61" s="189"/>
      <c r="EQ61" s="189"/>
      <c r="ER61" s="190"/>
      <c r="ES61" s="90"/>
      <c r="ET61" s="90"/>
      <c r="EU61" s="90"/>
      <c r="EV61" s="90"/>
      <c r="EW61" s="90"/>
      <c r="EX61" s="90"/>
    </row>
    <row r="62" spans="1:154" ht="24.75" customHeight="1">
      <c r="A62" s="30">
        <v>44</v>
      </c>
      <c r="B62" s="253" t="s">
        <v>274</v>
      </c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4">
        <v>810</v>
      </c>
      <c r="AJ62" s="255"/>
      <c r="AK62" s="255"/>
      <c r="AL62" s="255"/>
      <c r="AM62" s="255"/>
      <c r="AN62" s="255"/>
      <c r="AO62" s="255"/>
      <c r="AP62" s="255"/>
      <c r="AQ62" s="255"/>
      <c r="AR62" s="256"/>
      <c r="AS62" s="194" t="s">
        <v>319</v>
      </c>
      <c r="AT62" s="195"/>
      <c r="AU62" s="195"/>
      <c r="AV62" s="195"/>
      <c r="AW62" s="195"/>
      <c r="AX62" s="195"/>
      <c r="AY62" s="195"/>
      <c r="AZ62" s="195"/>
      <c r="BA62" s="195"/>
      <c r="BB62" s="174"/>
      <c r="BC62" s="194" t="s">
        <v>85</v>
      </c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74"/>
      <c r="BU62" s="194" t="s">
        <v>183</v>
      </c>
      <c r="BV62" s="195"/>
      <c r="BW62" s="195"/>
      <c r="BX62" s="195"/>
      <c r="BY62" s="195"/>
      <c r="BZ62" s="195"/>
      <c r="CA62" s="195"/>
      <c r="CB62" s="195"/>
      <c r="CC62" s="195"/>
      <c r="CD62" s="195"/>
      <c r="CE62" s="174"/>
      <c r="CF62" s="191">
        <f t="shared" si="0"/>
        <v>9000</v>
      </c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3"/>
      <c r="CV62" s="191">
        <f t="shared" si="1"/>
        <v>9000</v>
      </c>
      <c r="CW62" s="192"/>
      <c r="CX62" s="192"/>
      <c r="CY62" s="192"/>
      <c r="CZ62" s="192"/>
      <c r="DA62" s="192"/>
      <c r="DB62" s="192"/>
      <c r="DC62" s="192"/>
      <c r="DD62" s="193"/>
      <c r="DE62" s="188">
        <f t="shared" si="2"/>
        <v>9000</v>
      </c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  <c r="EN62" s="189"/>
      <c r="EO62" s="189"/>
      <c r="EP62" s="189"/>
      <c r="EQ62" s="189"/>
      <c r="ER62" s="190"/>
      <c r="ES62" s="90"/>
      <c r="ET62" s="90"/>
      <c r="EU62" s="90"/>
      <c r="EV62" s="90"/>
      <c r="EW62" s="90"/>
      <c r="EX62" s="90"/>
    </row>
    <row r="63" spans="1:154" ht="27.75" customHeight="1">
      <c r="A63" s="30">
        <v>45</v>
      </c>
      <c r="B63" s="253" t="s">
        <v>185</v>
      </c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4">
        <v>810</v>
      </c>
      <c r="AJ63" s="255"/>
      <c r="AK63" s="255"/>
      <c r="AL63" s="255"/>
      <c r="AM63" s="255"/>
      <c r="AN63" s="255"/>
      <c r="AO63" s="255"/>
      <c r="AP63" s="255"/>
      <c r="AQ63" s="255"/>
      <c r="AR63" s="256"/>
      <c r="AS63" s="194" t="s">
        <v>319</v>
      </c>
      <c r="AT63" s="195"/>
      <c r="AU63" s="195"/>
      <c r="AV63" s="195"/>
      <c r="AW63" s="195"/>
      <c r="AX63" s="195"/>
      <c r="AY63" s="195"/>
      <c r="AZ63" s="195"/>
      <c r="BA63" s="195"/>
      <c r="BB63" s="174"/>
      <c r="BC63" s="194" t="s">
        <v>85</v>
      </c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74"/>
      <c r="BU63" s="194" t="s">
        <v>186</v>
      </c>
      <c r="BV63" s="195"/>
      <c r="BW63" s="195"/>
      <c r="BX63" s="195"/>
      <c r="BY63" s="195"/>
      <c r="BZ63" s="195"/>
      <c r="CA63" s="195"/>
      <c r="CB63" s="195"/>
      <c r="CC63" s="195"/>
      <c r="CD63" s="195"/>
      <c r="CE63" s="174"/>
      <c r="CF63" s="191">
        <v>9000</v>
      </c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3"/>
      <c r="CV63" s="191">
        <v>9000</v>
      </c>
      <c r="CW63" s="192"/>
      <c r="CX63" s="192"/>
      <c r="CY63" s="192"/>
      <c r="CZ63" s="192"/>
      <c r="DA63" s="192"/>
      <c r="DB63" s="192"/>
      <c r="DC63" s="192"/>
      <c r="DD63" s="193"/>
      <c r="DE63" s="188">
        <v>9000</v>
      </c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89"/>
      <c r="EK63" s="189"/>
      <c r="EL63" s="189"/>
      <c r="EM63" s="189"/>
      <c r="EN63" s="189"/>
      <c r="EO63" s="189"/>
      <c r="EP63" s="189"/>
      <c r="EQ63" s="189"/>
      <c r="ER63" s="190"/>
      <c r="ES63" s="90"/>
      <c r="ET63" s="90"/>
      <c r="EU63" s="90"/>
      <c r="EV63" s="90"/>
      <c r="EW63" s="90"/>
      <c r="EX63" s="90"/>
    </row>
    <row r="64" spans="1:154" ht="10.5" customHeight="1" hidden="1">
      <c r="A64" s="30">
        <v>48</v>
      </c>
      <c r="B64" s="253" t="s">
        <v>403</v>
      </c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4">
        <v>802</v>
      </c>
      <c r="AJ64" s="255"/>
      <c r="AK64" s="255"/>
      <c r="AL64" s="255"/>
      <c r="AM64" s="255"/>
      <c r="AN64" s="255"/>
      <c r="AO64" s="255"/>
      <c r="AP64" s="255"/>
      <c r="AQ64" s="255"/>
      <c r="AR64" s="256"/>
      <c r="AS64" s="194" t="s">
        <v>318</v>
      </c>
      <c r="AT64" s="195"/>
      <c r="AU64" s="195"/>
      <c r="AV64" s="195"/>
      <c r="AW64" s="195"/>
      <c r="AX64" s="195"/>
      <c r="AY64" s="195"/>
      <c r="AZ64" s="195"/>
      <c r="BA64" s="195"/>
      <c r="BB64" s="174"/>
      <c r="BC64" s="194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74"/>
      <c r="BU64" s="194"/>
      <c r="BV64" s="195"/>
      <c r="BW64" s="195"/>
      <c r="BX64" s="195"/>
      <c r="BY64" s="195"/>
      <c r="BZ64" s="195"/>
      <c r="CA64" s="195"/>
      <c r="CB64" s="195"/>
      <c r="CC64" s="195"/>
      <c r="CD64" s="195"/>
      <c r="CE64" s="174"/>
      <c r="CF64" s="191">
        <v>17363.5</v>
      </c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3"/>
      <c r="CV64" s="191">
        <f aca="true" t="shared" si="3" ref="CV64:CV69">CV65</f>
        <v>0</v>
      </c>
      <c r="CW64" s="192"/>
      <c r="CX64" s="192"/>
      <c r="CY64" s="192"/>
      <c r="CZ64" s="192"/>
      <c r="DA64" s="192"/>
      <c r="DB64" s="192"/>
      <c r="DC64" s="192"/>
      <c r="DD64" s="193"/>
      <c r="DE64" s="188">
        <f aca="true" t="shared" si="4" ref="DE64:DE69">+CV64</f>
        <v>0</v>
      </c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/>
      <c r="EG64" s="189"/>
      <c r="EH64" s="189"/>
      <c r="EI64" s="189"/>
      <c r="EJ64" s="189"/>
      <c r="EK64" s="189"/>
      <c r="EL64" s="189"/>
      <c r="EM64" s="189"/>
      <c r="EN64" s="189"/>
      <c r="EO64" s="189"/>
      <c r="EP64" s="189"/>
      <c r="EQ64" s="189"/>
      <c r="ER64" s="190"/>
      <c r="ES64" s="90"/>
      <c r="ET64" s="90"/>
      <c r="EU64" s="90"/>
      <c r="EV64" s="90"/>
      <c r="EW64" s="90"/>
      <c r="EX64" s="90"/>
    </row>
    <row r="65" spans="1:154" ht="12" customHeight="1" hidden="1">
      <c r="A65" s="30">
        <v>49</v>
      </c>
      <c r="B65" s="253" t="s">
        <v>276</v>
      </c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4">
        <v>802</v>
      </c>
      <c r="AJ65" s="255"/>
      <c r="AK65" s="255"/>
      <c r="AL65" s="255"/>
      <c r="AM65" s="255"/>
      <c r="AN65" s="255"/>
      <c r="AO65" s="255"/>
      <c r="AP65" s="255"/>
      <c r="AQ65" s="255"/>
      <c r="AR65" s="256"/>
      <c r="AS65" s="194" t="s">
        <v>319</v>
      </c>
      <c r="AT65" s="195"/>
      <c r="AU65" s="195"/>
      <c r="AV65" s="195"/>
      <c r="AW65" s="195"/>
      <c r="AX65" s="195"/>
      <c r="AY65" s="195"/>
      <c r="AZ65" s="195"/>
      <c r="BA65" s="195"/>
      <c r="BB65" s="174"/>
      <c r="BC65" s="194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74"/>
      <c r="BU65" s="194"/>
      <c r="BV65" s="195"/>
      <c r="BW65" s="195"/>
      <c r="BX65" s="195"/>
      <c r="BY65" s="195"/>
      <c r="BZ65" s="195"/>
      <c r="CA65" s="195"/>
      <c r="CB65" s="195"/>
      <c r="CC65" s="195"/>
      <c r="CD65" s="195"/>
      <c r="CE65" s="174"/>
      <c r="CF65" s="191">
        <f aca="true" t="shared" si="5" ref="CF65:CF70">CF66</f>
        <v>44600</v>
      </c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3"/>
      <c r="CV65" s="191">
        <f t="shared" si="3"/>
        <v>0</v>
      </c>
      <c r="CW65" s="192"/>
      <c r="CX65" s="192"/>
      <c r="CY65" s="192"/>
      <c r="CZ65" s="192"/>
      <c r="DA65" s="192"/>
      <c r="DB65" s="192"/>
      <c r="DC65" s="192"/>
      <c r="DD65" s="193"/>
      <c r="DE65" s="188">
        <f t="shared" si="4"/>
        <v>0</v>
      </c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  <c r="EB65" s="189"/>
      <c r="EC65" s="189"/>
      <c r="ED65" s="189"/>
      <c r="EE65" s="189"/>
      <c r="EF65" s="189"/>
      <c r="EG65" s="189"/>
      <c r="EH65" s="189"/>
      <c r="EI65" s="189"/>
      <c r="EJ65" s="189"/>
      <c r="EK65" s="189"/>
      <c r="EL65" s="189"/>
      <c r="EM65" s="189"/>
      <c r="EN65" s="189"/>
      <c r="EO65" s="189"/>
      <c r="EP65" s="189"/>
      <c r="EQ65" s="189"/>
      <c r="ER65" s="190"/>
      <c r="ES65" s="90"/>
      <c r="ET65" s="90"/>
      <c r="EU65" s="90"/>
      <c r="EV65" s="90"/>
      <c r="EW65" s="90"/>
      <c r="EX65" s="90"/>
    </row>
    <row r="66" spans="1:154" ht="12" customHeight="1" hidden="1">
      <c r="A66" s="30">
        <v>50</v>
      </c>
      <c r="B66" s="253" t="s">
        <v>89</v>
      </c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4">
        <v>802</v>
      </c>
      <c r="AJ66" s="255"/>
      <c r="AK66" s="255"/>
      <c r="AL66" s="255"/>
      <c r="AM66" s="255"/>
      <c r="AN66" s="255"/>
      <c r="AO66" s="255"/>
      <c r="AP66" s="255"/>
      <c r="AQ66" s="255"/>
      <c r="AR66" s="256"/>
      <c r="AS66" s="194" t="s">
        <v>319</v>
      </c>
      <c r="AT66" s="195"/>
      <c r="AU66" s="195"/>
      <c r="AV66" s="195"/>
      <c r="AW66" s="195"/>
      <c r="AX66" s="195"/>
      <c r="AY66" s="195"/>
      <c r="AZ66" s="195"/>
      <c r="BA66" s="195"/>
      <c r="BB66" s="174"/>
      <c r="BC66" s="194" t="s">
        <v>310</v>
      </c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74"/>
      <c r="BU66" s="194"/>
      <c r="BV66" s="195"/>
      <c r="BW66" s="195"/>
      <c r="BX66" s="195"/>
      <c r="BY66" s="195"/>
      <c r="BZ66" s="195"/>
      <c r="CA66" s="195"/>
      <c r="CB66" s="195"/>
      <c r="CC66" s="195"/>
      <c r="CD66" s="195"/>
      <c r="CE66" s="174"/>
      <c r="CF66" s="191">
        <f t="shared" si="5"/>
        <v>44600</v>
      </c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3"/>
      <c r="CV66" s="191">
        <f t="shared" si="3"/>
        <v>0</v>
      </c>
      <c r="CW66" s="192"/>
      <c r="CX66" s="192"/>
      <c r="CY66" s="192"/>
      <c r="CZ66" s="192"/>
      <c r="DA66" s="192"/>
      <c r="DB66" s="192"/>
      <c r="DC66" s="192"/>
      <c r="DD66" s="193"/>
      <c r="DE66" s="188">
        <f t="shared" si="4"/>
        <v>0</v>
      </c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89"/>
      <c r="EN66" s="189"/>
      <c r="EO66" s="189"/>
      <c r="EP66" s="189"/>
      <c r="EQ66" s="189"/>
      <c r="ER66" s="190"/>
      <c r="ES66" s="90"/>
      <c r="ET66" s="90"/>
      <c r="EU66" s="90"/>
      <c r="EV66" s="90"/>
      <c r="EW66" s="90"/>
      <c r="EX66" s="90"/>
    </row>
    <row r="67" spans="1:154" ht="18.75" customHeight="1" hidden="1">
      <c r="A67" s="30">
        <v>51</v>
      </c>
      <c r="B67" s="253" t="s">
        <v>94</v>
      </c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4">
        <v>802</v>
      </c>
      <c r="AJ67" s="255"/>
      <c r="AK67" s="255"/>
      <c r="AL67" s="255"/>
      <c r="AM67" s="255"/>
      <c r="AN67" s="255"/>
      <c r="AO67" s="255"/>
      <c r="AP67" s="255"/>
      <c r="AQ67" s="255"/>
      <c r="AR67" s="256"/>
      <c r="AS67" s="194" t="s">
        <v>319</v>
      </c>
      <c r="AT67" s="195"/>
      <c r="AU67" s="195"/>
      <c r="AV67" s="195"/>
      <c r="AW67" s="195"/>
      <c r="AX67" s="195"/>
      <c r="AY67" s="195"/>
      <c r="AZ67" s="195"/>
      <c r="BA67" s="195"/>
      <c r="BB67" s="174"/>
      <c r="BC67" s="194">
        <v>130000000</v>
      </c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74"/>
      <c r="BU67" s="194"/>
      <c r="BV67" s="195"/>
      <c r="BW67" s="195"/>
      <c r="BX67" s="195"/>
      <c r="BY67" s="195"/>
      <c r="BZ67" s="195"/>
      <c r="CA67" s="195"/>
      <c r="CB67" s="195"/>
      <c r="CC67" s="195"/>
      <c r="CD67" s="195"/>
      <c r="CE67" s="174"/>
      <c r="CF67" s="191">
        <f t="shared" si="5"/>
        <v>44600</v>
      </c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3"/>
      <c r="CV67" s="191">
        <f t="shared" si="3"/>
        <v>0</v>
      </c>
      <c r="CW67" s="192"/>
      <c r="CX67" s="192"/>
      <c r="CY67" s="192"/>
      <c r="CZ67" s="192"/>
      <c r="DA67" s="192"/>
      <c r="DB67" s="192"/>
      <c r="DC67" s="192"/>
      <c r="DD67" s="193"/>
      <c r="DE67" s="188">
        <f t="shared" si="4"/>
        <v>0</v>
      </c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89"/>
      <c r="EB67" s="189"/>
      <c r="EC67" s="189"/>
      <c r="ED67" s="189"/>
      <c r="EE67" s="189"/>
      <c r="EF67" s="189"/>
      <c r="EG67" s="189"/>
      <c r="EH67" s="189"/>
      <c r="EI67" s="189"/>
      <c r="EJ67" s="189"/>
      <c r="EK67" s="189"/>
      <c r="EL67" s="189"/>
      <c r="EM67" s="189"/>
      <c r="EN67" s="189"/>
      <c r="EO67" s="189"/>
      <c r="EP67" s="189"/>
      <c r="EQ67" s="189"/>
      <c r="ER67" s="190"/>
      <c r="ES67" s="90"/>
      <c r="ET67" s="90"/>
      <c r="EU67" s="90"/>
      <c r="EV67" s="90"/>
      <c r="EW67" s="90"/>
      <c r="EX67" s="90"/>
    </row>
    <row r="68" spans="1:154" ht="18" customHeight="1" hidden="1">
      <c r="A68" s="30">
        <v>52</v>
      </c>
      <c r="B68" s="253" t="s">
        <v>96</v>
      </c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4">
        <v>802</v>
      </c>
      <c r="AJ68" s="255"/>
      <c r="AK68" s="255"/>
      <c r="AL68" s="255"/>
      <c r="AM68" s="255"/>
      <c r="AN68" s="255"/>
      <c r="AO68" s="255"/>
      <c r="AP68" s="255"/>
      <c r="AQ68" s="255"/>
      <c r="AR68" s="256"/>
      <c r="AS68" s="194" t="s">
        <v>319</v>
      </c>
      <c r="AT68" s="195"/>
      <c r="AU68" s="195"/>
      <c r="AV68" s="195"/>
      <c r="AW68" s="195"/>
      <c r="AX68" s="195"/>
      <c r="AY68" s="195"/>
      <c r="AZ68" s="195"/>
      <c r="BA68" s="195"/>
      <c r="BB68" s="174"/>
      <c r="BC68" s="194">
        <v>130082020</v>
      </c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74"/>
      <c r="BU68" s="194"/>
      <c r="BV68" s="195"/>
      <c r="BW68" s="195"/>
      <c r="BX68" s="195"/>
      <c r="BY68" s="195"/>
      <c r="BZ68" s="195"/>
      <c r="CA68" s="195"/>
      <c r="CB68" s="195"/>
      <c r="CC68" s="195"/>
      <c r="CD68" s="195"/>
      <c r="CE68" s="174"/>
      <c r="CF68" s="191">
        <f t="shared" si="5"/>
        <v>44600</v>
      </c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3"/>
      <c r="CV68" s="191">
        <f t="shared" si="3"/>
        <v>0</v>
      </c>
      <c r="CW68" s="192"/>
      <c r="CX68" s="192"/>
      <c r="CY68" s="192"/>
      <c r="CZ68" s="192"/>
      <c r="DA68" s="192"/>
      <c r="DB68" s="192"/>
      <c r="DC68" s="192"/>
      <c r="DD68" s="193"/>
      <c r="DE68" s="188">
        <f t="shared" si="4"/>
        <v>0</v>
      </c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89"/>
      <c r="EN68" s="189"/>
      <c r="EO68" s="189"/>
      <c r="EP68" s="189"/>
      <c r="EQ68" s="189"/>
      <c r="ER68" s="190"/>
      <c r="ES68" s="90"/>
      <c r="ET68" s="90"/>
      <c r="EU68" s="90"/>
      <c r="EV68" s="90"/>
      <c r="EW68" s="90"/>
      <c r="EX68" s="90"/>
    </row>
    <row r="69" spans="1:154" ht="13.5" customHeight="1" hidden="1">
      <c r="A69" s="30">
        <v>53</v>
      </c>
      <c r="B69" s="253" t="s">
        <v>274</v>
      </c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4">
        <v>802</v>
      </c>
      <c r="AJ69" s="255"/>
      <c r="AK69" s="255"/>
      <c r="AL69" s="255"/>
      <c r="AM69" s="255"/>
      <c r="AN69" s="255"/>
      <c r="AO69" s="255"/>
      <c r="AP69" s="255"/>
      <c r="AQ69" s="255"/>
      <c r="AR69" s="256"/>
      <c r="AS69" s="194" t="s">
        <v>319</v>
      </c>
      <c r="AT69" s="195"/>
      <c r="AU69" s="195"/>
      <c r="AV69" s="195"/>
      <c r="AW69" s="195"/>
      <c r="AX69" s="195"/>
      <c r="AY69" s="195"/>
      <c r="AZ69" s="195"/>
      <c r="BA69" s="195"/>
      <c r="BB69" s="174"/>
      <c r="BC69" s="194">
        <v>130082020</v>
      </c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74"/>
      <c r="BU69" s="194" t="s">
        <v>183</v>
      </c>
      <c r="BV69" s="195"/>
      <c r="BW69" s="195"/>
      <c r="BX69" s="195"/>
      <c r="BY69" s="195"/>
      <c r="BZ69" s="195"/>
      <c r="CA69" s="195"/>
      <c r="CB69" s="195"/>
      <c r="CC69" s="195"/>
      <c r="CD69" s="195"/>
      <c r="CE69" s="174"/>
      <c r="CF69" s="191">
        <f t="shared" si="5"/>
        <v>44600</v>
      </c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3"/>
      <c r="CV69" s="191">
        <f t="shared" si="3"/>
        <v>0</v>
      </c>
      <c r="CW69" s="192"/>
      <c r="CX69" s="192"/>
      <c r="CY69" s="192"/>
      <c r="CZ69" s="192"/>
      <c r="DA69" s="192"/>
      <c r="DB69" s="192"/>
      <c r="DC69" s="192"/>
      <c r="DD69" s="193"/>
      <c r="DE69" s="188">
        <f t="shared" si="4"/>
        <v>0</v>
      </c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/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89"/>
      <c r="EN69" s="189"/>
      <c r="EO69" s="189"/>
      <c r="EP69" s="189"/>
      <c r="EQ69" s="189"/>
      <c r="ER69" s="190"/>
      <c r="ES69" s="90"/>
      <c r="ET69" s="90"/>
      <c r="EU69" s="90"/>
      <c r="EV69" s="90"/>
      <c r="EW69" s="90"/>
      <c r="EX69" s="90"/>
    </row>
    <row r="70" spans="1:154" ht="13.5" customHeight="1" hidden="1">
      <c r="A70" s="30">
        <v>54</v>
      </c>
      <c r="B70" s="253" t="s">
        <v>185</v>
      </c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4">
        <v>802</v>
      </c>
      <c r="AJ70" s="255"/>
      <c r="AK70" s="255"/>
      <c r="AL70" s="255"/>
      <c r="AM70" s="255"/>
      <c r="AN70" s="255"/>
      <c r="AO70" s="255"/>
      <c r="AP70" s="255"/>
      <c r="AQ70" s="255"/>
      <c r="AR70" s="256"/>
      <c r="AS70" s="194" t="s">
        <v>319</v>
      </c>
      <c r="AT70" s="195"/>
      <c r="AU70" s="195"/>
      <c r="AV70" s="195"/>
      <c r="AW70" s="195"/>
      <c r="AX70" s="195"/>
      <c r="AY70" s="195"/>
      <c r="AZ70" s="195"/>
      <c r="BA70" s="195"/>
      <c r="BB70" s="174"/>
      <c r="BC70" s="194">
        <v>130082020</v>
      </c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74"/>
      <c r="BU70" s="194" t="s">
        <v>186</v>
      </c>
      <c r="BV70" s="195"/>
      <c r="BW70" s="195"/>
      <c r="BX70" s="195"/>
      <c r="BY70" s="195"/>
      <c r="BZ70" s="195"/>
      <c r="CA70" s="195"/>
      <c r="CB70" s="195"/>
      <c r="CC70" s="195"/>
      <c r="CD70" s="195"/>
      <c r="CE70" s="174"/>
      <c r="CF70" s="191">
        <f t="shared" si="5"/>
        <v>44600</v>
      </c>
      <c r="CG70" s="192"/>
      <c r="CH70" s="192"/>
      <c r="CI70" s="192"/>
      <c r="CJ70" s="192"/>
      <c r="CK70" s="192"/>
      <c r="CL70" s="192"/>
      <c r="CM70" s="192"/>
      <c r="CN70" s="192"/>
      <c r="CO70" s="192"/>
      <c r="CP70" s="192"/>
      <c r="CQ70" s="192"/>
      <c r="CR70" s="192"/>
      <c r="CS70" s="192"/>
      <c r="CT70" s="192"/>
      <c r="CU70" s="193"/>
      <c r="CV70" s="191">
        <v>0</v>
      </c>
      <c r="CW70" s="192"/>
      <c r="CX70" s="192"/>
      <c r="CY70" s="192"/>
      <c r="CZ70" s="192"/>
      <c r="DA70" s="192"/>
      <c r="DB70" s="192"/>
      <c r="DC70" s="192"/>
      <c r="DD70" s="193"/>
      <c r="DE70" s="188">
        <v>0</v>
      </c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89"/>
      <c r="EN70" s="189"/>
      <c r="EO70" s="189"/>
      <c r="EP70" s="189"/>
      <c r="EQ70" s="189"/>
      <c r="ER70" s="190"/>
      <c r="ES70" s="90"/>
      <c r="ET70" s="90"/>
      <c r="EU70" s="90"/>
      <c r="EV70" s="90"/>
      <c r="EW70" s="90"/>
      <c r="EX70" s="90"/>
    </row>
    <row r="71" spans="1:154" ht="12" customHeight="1">
      <c r="A71" s="30">
        <v>46</v>
      </c>
      <c r="B71" s="253" t="s">
        <v>381</v>
      </c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4">
        <v>810</v>
      </c>
      <c r="AJ71" s="255"/>
      <c r="AK71" s="255"/>
      <c r="AL71" s="255"/>
      <c r="AM71" s="255"/>
      <c r="AN71" s="255"/>
      <c r="AO71" s="255"/>
      <c r="AP71" s="255"/>
      <c r="AQ71" s="255"/>
      <c r="AR71" s="256"/>
      <c r="AS71" s="194" t="s">
        <v>306</v>
      </c>
      <c r="AT71" s="195"/>
      <c r="AU71" s="195"/>
      <c r="AV71" s="195"/>
      <c r="AW71" s="195"/>
      <c r="AX71" s="195"/>
      <c r="AY71" s="195"/>
      <c r="AZ71" s="195"/>
      <c r="BA71" s="195"/>
      <c r="BB71" s="174"/>
      <c r="BC71" s="194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74"/>
      <c r="BU71" s="194"/>
      <c r="BV71" s="195"/>
      <c r="BW71" s="195"/>
      <c r="BX71" s="195"/>
      <c r="BY71" s="195"/>
      <c r="BZ71" s="195"/>
      <c r="CA71" s="195"/>
      <c r="CB71" s="195"/>
      <c r="CC71" s="195"/>
      <c r="CD71" s="195"/>
      <c r="CE71" s="174"/>
      <c r="CF71" s="289">
        <f>CF72</f>
        <v>44600</v>
      </c>
      <c r="CG71" s="290"/>
      <c r="CH71" s="290"/>
      <c r="CI71" s="290"/>
      <c r="CJ71" s="290"/>
      <c r="CK71" s="290"/>
      <c r="CL71" s="290"/>
      <c r="CM71" s="290"/>
      <c r="CN71" s="290"/>
      <c r="CO71" s="290"/>
      <c r="CP71" s="290"/>
      <c r="CQ71" s="290"/>
      <c r="CR71" s="290"/>
      <c r="CS71" s="290"/>
      <c r="CT71" s="290"/>
      <c r="CU71" s="291"/>
      <c r="CV71" s="191">
        <f>CV72</f>
        <v>44600</v>
      </c>
      <c r="CW71" s="192"/>
      <c r="CX71" s="192"/>
      <c r="CY71" s="192"/>
      <c r="CZ71" s="192"/>
      <c r="DA71" s="192"/>
      <c r="DB71" s="192"/>
      <c r="DC71" s="192"/>
      <c r="DD71" s="193"/>
      <c r="DE71" s="188">
        <f>DE72</f>
        <v>44600</v>
      </c>
      <c r="DF71" s="189"/>
      <c r="DG71" s="189"/>
      <c r="DH71" s="189"/>
      <c r="DI71" s="189"/>
      <c r="DJ71" s="189"/>
      <c r="DK71" s="189"/>
      <c r="DL71" s="189"/>
      <c r="DM71" s="189"/>
      <c r="DN71" s="189"/>
      <c r="DO71" s="189"/>
      <c r="DP71" s="189"/>
      <c r="DQ71" s="189"/>
      <c r="DR71" s="189"/>
      <c r="DS71" s="189"/>
      <c r="DT71" s="189"/>
      <c r="DU71" s="189"/>
      <c r="DV71" s="189"/>
      <c r="DW71" s="189"/>
      <c r="DX71" s="189"/>
      <c r="DY71" s="189"/>
      <c r="DZ71" s="189"/>
      <c r="EA71" s="189"/>
      <c r="EB71" s="189"/>
      <c r="EC71" s="189"/>
      <c r="ED71" s="189"/>
      <c r="EE71" s="189"/>
      <c r="EF71" s="189"/>
      <c r="EG71" s="189"/>
      <c r="EH71" s="189"/>
      <c r="EI71" s="189"/>
      <c r="EJ71" s="189"/>
      <c r="EK71" s="189"/>
      <c r="EL71" s="189"/>
      <c r="EM71" s="189"/>
      <c r="EN71" s="189"/>
      <c r="EO71" s="189"/>
      <c r="EP71" s="189"/>
      <c r="EQ71" s="189"/>
      <c r="ER71" s="190"/>
      <c r="ES71" s="90"/>
      <c r="ET71" s="90"/>
      <c r="EU71" s="90"/>
      <c r="EV71" s="90"/>
      <c r="EW71" s="90"/>
      <c r="EX71" s="90"/>
    </row>
    <row r="72" spans="1:154" ht="13.5" customHeight="1">
      <c r="A72" s="30">
        <v>47</v>
      </c>
      <c r="B72" s="253" t="s">
        <v>451</v>
      </c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4">
        <v>810</v>
      </c>
      <c r="AJ72" s="255"/>
      <c r="AK72" s="255"/>
      <c r="AL72" s="255"/>
      <c r="AM72" s="255"/>
      <c r="AN72" s="255"/>
      <c r="AO72" s="255"/>
      <c r="AP72" s="255"/>
      <c r="AQ72" s="255"/>
      <c r="AR72" s="256"/>
      <c r="AS72" s="194" t="s">
        <v>320</v>
      </c>
      <c r="AT72" s="195"/>
      <c r="AU72" s="195"/>
      <c r="AV72" s="195"/>
      <c r="AW72" s="195"/>
      <c r="AX72" s="195"/>
      <c r="AY72" s="195"/>
      <c r="AZ72" s="195"/>
      <c r="BA72" s="195"/>
      <c r="BB72" s="174"/>
      <c r="BC72" s="194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74"/>
      <c r="BU72" s="194"/>
      <c r="BV72" s="195"/>
      <c r="BW72" s="195"/>
      <c r="BX72" s="195"/>
      <c r="BY72" s="195"/>
      <c r="BZ72" s="195"/>
      <c r="CA72" s="195"/>
      <c r="CB72" s="195"/>
      <c r="CC72" s="195"/>
      <c r="CD72" s="195"/>
      <c r="CE72" s="174"/>
      <c r="CF72" s="191">
        <f>CF73</f>
        <v>44600</v>
      </c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3"/>
      <c r="CV72" s="191">
        <f>CV73</f>
        <v>44600</v>
      </c>
      <c r="CW72" s="192"/>
      <c r="CX72" s="192"/>
      <c r="CY72" s="192"/>
      <c r="CZ72" s="192"/>
      <c r="DA72" s="192"/>
      <c r="DB72" s="192"/>
      <c r="DC72" s="192"/>
      <c r="DD72" s="193"/>
      <c r="DE72" s="188">
        <f>DE73</f>
        <v>44600</v>
      </c>
      <c r="DF72" s="189"/>
      <c r="DG72" s="189"/>
      <c r="DH72" s="189"/>
      <c r="DI72" s="189"/>
      <c r="DJ72" s="189"/>
      <c r="DK72" s="189"/>
      <c r="DL72" s="189"/>
      <c r="DM72" s="189"/>
      <c r="DN72" s="189"/>
      <c r="DO72" s="189"/>
      <c r="DP72" s="189"/>
      <c r="DQ72" s="189"/>
      <c r="DR72" s="189"/>
      <c r="DS72" s="189"/>
      <c r="DT72" s="189"/>
      <c r="DU72" s="189"/>
      <c r="DV72" s="189"/>
      <c r="DW72" s="189"/>
      <c r="DX72" s="189"/>
      <c r="DY72" s="189"/>
      <c r="DZ72" s="189"/>
      <c r="EA72" s="189"/>
      <c r="EB72" s="189"/>
      <c r="EC72" s="189"/>
      <c r="ED72" s="189"/>
      <c r="EE72" s="189"/>
      <c r="EF72" s="189"/>
      <c r="EG72" s="189"/>
      <c r="EH72" s="189"/>
      <c r="EI72" s="189"/>
      <c r="EJ72" s="189"/>
      <c r="EK72" s="189"/>
      <c r="EL72" s="189"/>
      <c r="EM72" s="189"/>
      <c r="EN72" s="189"/>
      <c r="EO72" s="189"/>
      <c r="EP72" s="189"/>
      <c r="EQ72" s="189"/>
      <c r="ER72" s="190"/>
      <c r="ES72" s="90"/>
      <c r="ET72" s="90"/>
      <c r="EU72" s="90"/>
      <c r="EV72" s="90"/>
      <c r="EW72" s="90"/>
      <c r="EX72" s="90"/>
    </row>
    <row r="73" spans="1:154" ht="41.25" customHeight="1">
      <c r="A73" s="30">
        <v>48</v>
      </c>
      <c r="B73" s="253" t="s">
        <v>89</v>
      </c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4">
        <v>810</v>
      </c>
      <c r="AJ73" s="255"/>
      <c r="AK73" s="255"/>
      <c r="AL73" s="255"/>
      <c r="AM73" s="255"/>
      <c r="AN73" s="255"/>
      <c r="AO73" s="255"/>
      <c r="AP73" s="255"/>
      <c r="AQ73" s="255"/>
      <c r="AR73" s="256"/>
      <c r="AS73" s="194" t="s">
        <v>320</v>
      </c>
      <c r="AT73" s="195"/>
      <c r="AU73" s="195"/>
      <c r="AV73" s="195"/>
      <c r="AW73" s="195"/>
      <c r="AX73" s="195"/>
      <c r="AY73" s="195"/>
      <c r="AZ73" s="195"/>
      <c r="BA73" s="195"/>
      <c r="BB73" s="174"/>
      <c r="BC73" s="194" t="s">
        <v>310</v>
      </c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5"/>
      <c r="BT73" s="174"/>
      <c r="BU73" s="194"/>
      <c r="BV73" s="195"/>
      <c r="BW73" s="195"/>
      <c r="BX73" s="195"/>
      <c r="BY73" s="195"/>
      <c r="BZ73" s="195"/>
      <c r="CA73" s="195"/>
      <c r="CB73" s="195"/>
      <c r="CC73" s="195"/>
      <c r="CD73" s="195"/>
      <c r="CE73" s="174"/>
      <c r="CF73" s="191">
        <f>CF74</f>
        <v>44600</v>
      </c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3"/>
      <c r="CV73" s="191">
        <f>CV74</f>
        <v>44600</v>
      </c>
      <c r="CW73" s="192"/>
      <c r="CX73" s="192"/>
      <c r="CY73" s="192"/>
      <c r="CZ73" s="192"/>
      <c r="DA73" s="192"/>
      <c r="DB73" s="192"/>
      <c r="DC73" s="192"/>
      <c r="DD73" s="193"/>
      <c r="DE73" s="188">
        <f>DE74</f>
        <v>44600</v>
      </c>
      <c r="DF73" s="189"/>
      <c r="DG73" s="189"/>
      <c r="DH73" s="189"/>
      <c r="DI73" s="189"/>
      <c r="DJ73" s="189"/>
      <c r="DK73" s="189"/>
      <c r="DL73" s="189"/>
      <c r="DM73" s="189"/>
      <c r="DN73" s="189"/>
      <c r="DO73" s="189"/>
      <c r="DP73" s="189"/>
      <c r="DQ73" s="189"/>
      <c r="DR73" s="189"/>
      <c r="DS73" s="189"/>
      <c r="DT73" s="189"/>
      <c r="DU73" s="189"/>
      <c r="DV73" s="189"/>
      <c r="DW73" s="189"/>
      <c r="DX73" s="189"/>
      <c r="DY73" s="189"/>
      <c r="DZ73" s="189"/>
      <c r="EA73" s="189"/>
      <c r="EB73" s="189"/>
      <c r="EC73" s="189"/>
      <c r="ED73" s="189"/>
      <c r="EE73" s="189"/>
      <c r="EF73" s="189"/>
      <c r="EG73" s="189"/>
      <c r="EH73" s="189"/>
      <c r="EI73" s="189"/>
      <c r="EJ73" s="189"/>
      <c r="EK73" s="189"/>
      <c r="EL73" s="189"/>
      <c r="EM73" s="189"/>
      <c r="EN73" s="189"/>
      <c r="EO73" s="189"/>
      <c r="EP73" s="189"/>
      <c r="EQ73" s="189"/>
      <c r="ER73" s="190"/>
      <c r="ES73" s="90"/>
      <c r="ET73" s="90"/>
      <c r="EU73" s="90"/>
      <c r="EV73" s="90"/>
      <c r="EW73" s="90"/>
      <c r="EX73" s="90"/>
    </row>
    <row r="74" spans="1:154" ht="28.5" customHeight="1">
      <c r="A74" s="30">
        <v>49</v>
      </c>
      <c r="B74" s="253" t="s">
        <v>97</v>
      </c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4">
        <v>810</v>
      </c>
      <c r="AJ74" s="255"/>
      <c r="AK74" s="255"/>
      <c r="AL74" s="255"/>
      <c r="AM74" s="255"/>
      <c r="AN74" s="255"/>
      <c r="AO74" s="255"/>
      <c r="AP74" s="255"/>
      <c r="AQ74" s="255"/>
      <c r="AR74" s="256"/>
      <c r="AS74" s="194" t="s">
        <v>320</v>
      </c>
      <c r="AT74" s="195"/>
      <c r="AU74" s="195"/>
      <c r="AV74" s="195"/>
      <c r="AW74" s="195"/>
      <c r="AX74" s="195"/>
      <c r="AY74" s="195"/>
      <c r="AZ74" s="195"/>
      <c r="BA74" s="195"/>
      <c r="BB74" s="174"/>
      <c r="BC74" s="194">
        <v>120000000</v>
      </c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74"/>
      <c r="BU74" s="194"/>
      <c r="BV74" s="195"/>
      <c r="BW74" s="195"/>
      <c r="BX74" s="195"/>
      <c r="BY74" s="195"/>
      <c r="BZ74" s="195"/>
      <c r="CA74" s="195"/>
      <c r="CB74" s="195"/>
      <c r="CC74" s="195"/>
      <c r="CD74" s="195"/>
      <c r="CE74" s="174"/>
      <c r="CF74" s="191">
        <f>CF78</f>
        <v>44600</v>
      </c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3"/>
      <c r="CV74" s="191">
        <f>CV75+CV78+CV81</f>
        <v>44600</v>
      </c>
      <c r="CW74" s="192"/>
      <c r="CX74" s="192"/>
      <c r="CY74" s="192"/>
      <c r="CZ74" s="192"/>
      <c r="DA74" s="192"/>
      <c r="DB74" s="192"/>
      <c r="DC74" s="192"/>
      <c r="DD74" s="193"/>
      <c r="DE74" s="188">
        <f>DE75+DE78+DE81</f>
        <v>44600</v>
      </c>
      <c r="DF74" s="189"/>
      <c r="DG74" s="189"/>
      <c r="DH74" s="189"/>
      <c r="DI74" s="189"/>
      <c r="DJ74" s="189"/>
      <c r="DK74" s="189"/>
      <c r="DL74" s="189"/>
      <c r="DM74" s="189"/>
      <c r="DN74" s="189"/>
      <c r="DO74" s="189"/>
      <c r="DP74" s="189"/>
      <c r="DQ74" s="189"/>
      <c r="DR74" s="189"/>
      <c r="DS74" s="189"/>
      <c r="DT74" s="189"/>
      <c r="DU74" s="189"/>
      <c r="DV74" s="189"/>
      <c r="DW74" s="189"/>
      <c r="DX74" s="189"/>
      <c r="DY74" s="189"/>
      <c r="DZ74" s="189"/>
      <c r="EA74" s="189"/>
      <c r="EB74" s="189"/>
      <c r="EC74" s="189"/>
      <c r="ED74" s="189"/>
      <c r="EE74" s="189"/>
      <c r="EF74" s="189"/>
      <c r="EG74" s="189"/>
      <c r="EH74" s="189"/>
      <c r="EI74" s="189"/>
      <c r="EJ74" s="189"/>
      <c r="EK74" s="189"/>
      <c r="EL74" s="189"/>
      <c r="EM74" s="189"/>
      <c r="EN74" s="189"/>
      <c r="EO74" s="189"/>
      <c r="EP74" s="189"/>
      <c r="EQ74" s="189"/>
      <c r="ER74" s="190"/>
      <c r="ES74" s="90"/>
      <c r="ET74" s="90"/>
      <c r="EU74" s="90"/>
      <c r="EV74" s="90"/>
      <c r="EW74" s="90"/>
      <c r="EX74" s="90"/>
    </row>
    <row r="75" spans="1:154" ht="0.75" customHeight="1" hidden="1">
      <c r="A75" s="30">
        <v>63</v>
      </c>
      <c r="B75" s="253" t="s">
        <v>98</v>
      </c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4">
        <v>802</v>
      </c>
      <c r="AJ75" s="255"/>
      <c r="AK75" s="255"/>
      <c r="AL75" s="255"/>
      <c r="AM75" s="255"/>
      <c r="AN75" s="255"/>
      <c r="AO75" s="255"/>
      <c r="AP75" s="255"/>
      <c r="AQ75" s="255"/>
      <c r="AR75" s="256"/>
      <c r="AS75" s="194" t="s">
        <v>383</v>
      </c>
      <c r="AT75" s="195"/>
      <c r="AU75" s="195"/>
      <c r="AV75" s="195"/>
      <c r="AW75" s="195"/>
      <c r="AX75" s="195"/>
      <c r="AY75" s="195"/>
      <c r="AZ75" s="195"/>
      <c r="BA75" s="195"/>
      <c r="BB75" s="174"/>
      <c r="BC75" s="194" t="s">
        <v>218</v>
      </c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74"/>
      <c r="BU75" s="194"/>
      <c r="BV75" s="195"/>
      <c r="BW75" s="195"/>
      <c r="BX75" s="195"/>
      <c r="BY75" s="195"/>
      <c r="BZ75" s="195"/>
      <c r="CA75" s="195"/>
      <c r="CB75" s="195"/>
      <c r="CC75" s="195"/>
      <c r="CD75" s="195"/>
      <c r="CE75" s="174"/>
      <c r="CF75" s="191">
        <f>CF79+CF82</f>
        <v>98930</v>
      </c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3"/>
      <c r="CV75" s="191"/>
      <c r="CW75" s="192"/>
      <c r="CX75" s="192"/>
      <c r="CY75" s="192"/>
      <c r="CZ75" s="192"/>
      <c r="DA75" s="192"/>
      <c r="DB75" s="192"/>
      <c r="DC75" s="192"/>
      <c r="DD75" s="193"/>
      <c r="DE75" s="188"/>
      <c r="DF75" s="189"/>
      <c r="DG75" s="189"/>
      <c r="DH75" s="189"/>
      <c r="DI75" s="189"/>
      <c r="DJ75" s="189"/>
      <c r="DK75" s="189"/>
      <c r="DL75" s="189"/>
      <c r="DM75" s="189"/>
      <c r="DN75" s="189"/>
      <c r="DO75" s="189"/>
      <c r="DP75" s="189"/>
      <c r="DQ75" s="189"/>
      <c r="DR75" s="189"/>
      <c r="DS75" s="189"/>
      <c r="DT75" s="189"/>
      <c r="DU75" s="189"/>
      <c r="DV75" s="189"/>
      <c r="DW75" s="189"/>
      <c r="DX75" s="189"/>
      <c r="DY75" s="189"/>
      <c r="DZ75" s="189"/>
      <c r="EA75" s="189"/>
      <c r="EB75" s="189"/>
      <c r="EC75" s="189"/>
      <c r="ED75" s="189"/>
      <c r="EE75" s="189"/>
      <c r="EF75" s="189"/>
      <c r="EG75" s="189"/>
      <c r="EH75" s="189"/>
      <c r="EI75" s="189"/>
      <c r="EJ75" s="189"/>
      <c r="EK75" s="189"/>
      <c r="EL75" s="189"/>
      <c r="EM75" s="189"/>
      <c r="EN75" s="189"/>
      <c r="EO75" s="189"/>
      <c r="EP75" s="189"/>
      <c r="EQ75" s="189"/>
      <c r="ER75" s="190"/>
      <c r="ES75" s="90"/>
      <c r="ET75" s="90"/>
      <c r="EU75" s="90"/>
      <c r="EV75" s="90"/>
      <c r="EW75" s="90"/>
      <c r="EX75" s="90"/>
    </row>
    <row r="76" spans="1:154" ht="1.5" customHeight="1" hidden="1">
      <c r="A76" s="30">
        <v>63</v>
      </c>
      <c r="B76" s="253" t="s">
        <v>274</v>
      </c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4">
        <v>802</v>
      </c>
      <c r="AJ76" s="255"/>
      <c r="AK76" s="255"/>
      <c r="AL76" s="255"/>
      <c r="AM76" s="255"/>
      <c r="AN76" s="255"/>
      <c r="AO76" s="255"/>
      <c r="AP76" s="255"/>
      <c r="AQ76" s="255"/>
      <c r="AR76" s="256"/>
      <c r="AS76" s="194" t="s">
        <v>383</v>
      </c>
      <c r="AT76" s="195"/>
      <c r="AU76" s="195"/>
      <c r="AV76" s="195"/>
      <c r="AW76" s="195"/>
      <c r="AX76" s="195"/>
      <c r="AY76" s="195"/>
      <c r="AZ76" s="195"/>
      <c r="BA76" s="195"/>
      <c r="BB76" s="174"/>
      <c r="BC76" s="194" t="s">
        <v>218</v>
      </c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195"/>
      <c r="BS76" s="195"/>
      <c r="BT76" s="174"/>
      <c r="BU76" s="194" t="s">
        <v>183</v>
      </c>
      <c r="BV76" s="195"/>
      <c r="BW76" s="195"/>
      <c r="BX76" s="195"/>
      <c r="BY76" s="195"/>
      <c r="BZ76" s="195"/>
      <c r="CA76" s="195"/>
      <c r="CB76" s="195"/>
      <c r="CC76" s="195"/>
      <c r="CD76" s="195"/>
      <c r="CE76" s="174"/>
      <c r="CF76" s="191"/>
      <c r="CG76" s="192"/>
      <c r="CH76" s="192"/>
      <c r="CI76" s="192"/>
      <c r="CJ76" s="192"/>
      <c r="CK76" s="192"/>
      <c r="CL76" s="192"/>
      <c r="CM76" s="192"/>
      <c r="CN76" s="192"/>
      <c r="CO76" s="192"/>
      <c r="CP76" s="192"/>
      <c r="CQ76" s="192"/>
      <c r="CR76" s="192"/>
      <c r="CS76" s="192"/>
      <c r="CT76" s="192"/>
      <c r="CU76" s="193"/>
      <c r="CV76" s="191"/>
      <c r="CW76" s="192"/>
      <c r="CX76" s="192"/>
      <c r="CY76" s="192"/>
      <c r="CZ76" s="192"/>
      <c r="DA76" s="192"/>
      <c r="DB76" s="192"/>
      <c r="DC76" s="192"/>
      <c r="DD76" s="193"/>
      <c r="DE76" s="188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90"/>
      <c r="ES76" s="90"/>
      <c r="ET76" s="90"/>
      <c r="EU76" s="90"/>
      <c r="EV76" s="90"/>
      <c r="EW76" s="90"/>
      <c r="EX76" s="90"/>
    </row>
    <row r="77" spans="1:154" ht="0.75" customHeight="1" hidden="1">
      <c r="A77" s="30">
        <v>64</v>
      </c>
      <c r="B77" s="253" t="s">
        <v>185</v>
      </c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53"/>
      <c r="AI77" s="254">
        <v>802</v>
      </c>
      <c r="AJ77" s="255"/>
      <c r="AK77" s="255"/>
      <c r="AL77" s="255"/>
      <c r="AM77" s="255"/>
      <c r="AN77" s="255"/>
      <c r="AO77" s="255"/>
      <c r="AP77" s="255"/>
      <c r="AQ77" s="255"/>
      <c r="AR77" s="256"/>
      <c r="AS77" s="194" t="s">
        <v>383</v>
      </c>
      <c r="AT77" s="195"/>
      <c r="AU77" s="195"/>
      <c r="AV77" s="195"/>
      <c r="AW77" s="195"/>
      <c r="AX77" s="195"/>
      <c r="AY77" s="195"/>
      <c r="AZ77" s="195"/>
      <c r="BA77" s="195"/>
      <c r="BB77" s="174"/>
      <c r="BC77" s="194" t="s">
        <v>218</v>
      </c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74"/>
      <c r="BU77" s="194" t="s">
        <v>186</v>
      </c>
      <c r="BV77" s="195"/>
      <c r="BW77" s="195"/>
      <c r="BX77" s="195"/>
      <c r="BY77" s="195"/>
      <c r="BZ77" s="195"/>
      <c r="CA77" s="195"/>
      <c r="CB77" s="195"/>
      <c r="CC77" s="195"/>
      <c r="CD77" s="195"/>
      <c r="CE77" s="174"/>
      <c r="CF77" s="191"/>
      <c r="CG77" s="192"/>
      <c r="CH77" s="192"/>
      <c r="CI77" s="192"/>
      <c r="CJ77" s="192"/>
      <c r="CK77" s="192"/>
      <c r="CL77" s="192"/>
      <c r="CM77" s="192"/>
      <c r="CN77" s="192"/>
      <c r="CO77" s="192"/>
      <c r="CP77" s="192"/>
      <c r="CQ77" s="192"/>
      <c r="CR77" s="192"/>
      <c r="CS77" s="192"/>
      <c r="CT77" s="192"/>
      <c r="CU77" s="193"/>
      <c r="CV77" s="191"/>
      <c r="CW77" s="192"/>
      <c r="CX77" s="192"/>
      <c r="CY77" s="192"/>
      <c r="CZ77" s="192"/>
      <c r="DA77" s="192"/>
      <c r="DB77" s="192"/>
      <c r="DC77" s="192"/>
      <c r="DD77" s="193"/>
      <c r="DE77" s="188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90"/>
      <c r="ES77" s="90"/>
      <c r="ET77" s="90"/>
      <c r="EU77" s="90"/>
      <c r="EV77" s="90"/>
      <c r="EW77" s="90"/>
      <c r="EX77" s="90"/>
    </row>
    <row r="78" spans="1:154" ht="100.5" customHeight="1">
      <c r="A78" s="30">
        <v>50</v>
      </c>
      <c r="B78" s="253" t="s">
        <v>99</v>
      </c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4">
        <v>810</v>
      </c>
      <c r="AJ78" s="255"/>
      <c r="AK78" s="255"/>
      <c r="AL78" s="255"/>
      <c r="AM78" s="255"/>
      <c r="AN78" s="255"/>
      <c r="AO78" s="255"/>
      <c r="AP78" s="255"/>
      <c r="AQ78" s="255"/>
      <c r="AR78" s="256"/>
      <c r="AS78" s="194" t="s">
        <v>320</v>
      </c>
      <c r="AT78" s="195"/>
      <c r="AU78" s="195"/>
      <c r="AV78" s="195"/>
      <c r="AW78" s="195"/>
      <c r="AX78" s="195"/>
      <c r="AY78" s="195"/>
      <c r="AZ78" s="195"/>
      <c r="BA78" s="195"/>
      <c r="BB78" s="174"/>
      <c r="BC78" s="194">
        <v>120081090</v>
      </c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74"/>
      <c r="BU78" s="194"/>
      <c r="BV78" s="195"/>
      <c r="BW78" s="195"/>
      <c r="BX78" s="195"/>
      <c r="BY78" s="195"/>
      <c r="BZ78" s="195"/>
      <c r="CA78" s="195"/>
      <c r="CB78" s="195"/>
      <c r="CC78" s="195"/>
      <c r="CD78" s="195"/>
      <c r="CE78" s="174"/>
      <c r="CF78" s="191">
        <f>CF79</f>
        <v>44600</v>
      </c>
      <c r="CG78" s="192"/>
      <c r="CH78" s="192"/>
      <c r="CI78" s="192"/>
      <c r="CJ78" s="192"/>
      <c r="CK78" s="192"/>
      <c r="CL78" s="192"/>
      <c r="CM78" s="192"/>
      <c r="CN78" s="192"/>
      <c r="CO78" s="192"/>
      <c r="CP78" s="192"/>
      <c r="CQ78" s="192"/>
      <c r="CR78" s="192"/>
      <c r="CS78" s="192"/>
      <c r="CT78" s="192"/>
      <c r="CU78" s="193"/>
      <c r="CV78" s="191">
        <f>CV79</f>
        <v>44600</v>
      </c>
      <c r="CW78" s="192"/>
      <c r="CX78" s="192"/>
      <c r="CY78" s="192"/>
      <c r="CZ78" s="192"/>
      <c r="DA78" s="192"/>
      <c r="DB78" s="192"/>
      <c r="DC78" s="192"/>
      <c r="DD78" s="193"/>
      <c r="DE78" s="188">
        <f>DE79</f>
        <v>44600</v>
      </c>
      <c r="DF78" s="189"/>
      <c r="DG78" s="189"/>
      <c r="DH78" s="189"/>
      <c r="DI78" s="189"/>
      <c r="DJ78" s="189"/>
      <c r="DK78" s="189"/>
      <c r="DL78" s="189"/>
      <c r="DM78" s="189"/>
      <c r="DN78" s="189"/>
      <c r="DO78" s="189"/>
      <c r="DP78" s="189"/>
      <c r="DQ78" s="189"/>
      <c r="DR78" s="189"/>
      <c r="DS78" s="189"/>
      <c r="DT78" s="189"/>
      <c r="DU78" s="189"/>
      <c r="DV78" s="189"/>
      <c r="DW78" s="189"/>
      <c r="DX78" s="189"/>
      <c r="DY78" s="189"/>
      <c r="DZ78" s="189"/>
      <c r="EA78" s="189"/>
      <c r="EB78" s="189"/>
      <c r="EC78" s="189"/>
      <c r="ED78" s="189"/>
      <c r="EE78" s="189"/>
      <c r="EF78" s="189"/>
      <c r="EG78" s="189"/>
      <c r="EH78" s="189"/>
      <c r="EI78" s="189"/>
      <c r="EJ78" s="189"/>
      <c r="EK78" s="189"/>
      <c r="EL78" s="189"/>
      <c r="EM78" s="189"/>
      <c r="EN78" s="189"/>
      <c r="EO78" s="189"/>
      <c r="EP78" s="189"/>
      <c r="EQ78" s="189"/>
      <c r="ER78" s="190"/>
      <c r="ES78" s="90"/>
      <c r="ET78" s="90"/>
      <c r="EU78" s="90"/>
      <c r="EV78" s="90"/>
      <c r="EW78" s="90"/>
      <c r="EX78" s="90"/>
    </row>
    <row r="79" spans="1:154" ht="28.5" customHeight="1">
      <c r="A79" s="30">
        <v>51</v>
      </c>
      <c r="B79" s="253" t="s">
        <v>274</v>
      </c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4">
        <v>810</v>
      </c>
      <c r="AJ79" s="255"/>
      <c r="AK79" s="255"/>
      <c r="AL79" s="255"/>
      <c r="AM79" s="255"/>
      <c r="AN79" s="255"/>
      <c r="AO79" s="255"/>
      <c r="AP79" s="255"/>
      <c r="AQ79" s="255"/>
      <c r="AR79" s="256"/>
      <c r="AS79" s="194" t="s">
        <v>320</v>
      </c>
      <c r="AT79" s="195"/>
      <c r="AU79" s="195"/>
      <c r="AV79" s="195"/>
      <c r="AW79" s="195"/>
      <c r="AX79" s="195"/>
      <c r="AY79" s="195"/>
      <c r="AZ79" s="195"/>
      <c r="BA79" s="195"/>
      <c r="BB79" s="174"/>
      <c r="BC79" s="194">
        <v>120081090</v>
      </c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74"/>
      <c r="BU79" s="194" t="s">
        <v>183</v>
      </c>
      <c r="BV79" s="195"/>
      <c r="BW79" s="195"/>
      <c r="BX79" s="195"/>
      <c r="BY79" s="195"/>
      <c r="BZ79" s="195"/>
      <c r="CA79" s="195"/>
      <c r="CB79" s="195"/>
      <c r="CC79" s="195"/>
      <c r="CD79" s="195"/>
      <c r="CE79" s="174"/>
      <c r="CF79" s="191">
        <f>CF80</f>
        <v>44600</v>
      </c>
      <c r="CG79" s="192"/>
      <c r="CH79" s="192"/>
      <c r="CI79" s="192"/>
      <c r="CJ79" s="192"/>
      <c r="CK79" s="192"/>
      <c r="CL79" s="192"/>
      <c r="CM79" s="192"/>
      <c r="CN79" s="192"/>
      <c r="CO79" s="192"/>
      <c r="CP79" s="192"/>
      <c r="CQ79" s="192"/>
      <c r="CR79" s="192"/>
      <c r="CS79" s="192"/>
      <c r="CT79" s="192"/>
      <c r="CU79" s="193"/>
      <c r="CV79" s="191">
        <f>CV80</f>
        <v>44600</v>
      </c>
      <c r="CW79" s="192"/>
      <c r="CX79" s="192"/>
      <c r="CY79" s="192"/>
      <c r="CZ79" s="192"/>
      <c r="DA79" s="192"/>
      <c r="DB79" s="192"/>
      <c r="DC79" s="192"/>
      <c r="DD79" s="193"/>
      <c r="DE79" s="188">
        <f>DE80</f>
        <v>44600</v>
      </c>
      <c r="DF79" s="189"/>
      <c r="DG79" s="189"/>
      <c r="DH79" s="189"/>
      <c r="DI79" s="189"/>
      <c r="DJ79" s="189"/>
      <c r="DK79" s="189"/>
      <c r="DL79" s="189"/>
      <c r="DM79" s="189"/>
      <c r="DN79" s="189"/>
      <c r="DO79" s="189"/>
      <c r="DP79" s="189"/>
      <c r="DQ79" s="189"/>
      <c r="DR79" s="189"/>
      <c r="DS79" s="189"/>
      <c r="DT79" s="189"/>
      <c r="DU79" s="189"/>
      <c r="DV79" s="189"/>
      <c r="DW79" s="189"/>
      <c r="DX79" s="189"/>
      <c r="DY79" s="189"/>
      <c r="DZ79" s="189"/>
      <c r="EA79" s="189"/>
      <c r="EB79" s="189"/>
      <c r="EC79" s="189"/>
      <c r="ED79" s="189"/>
      <c r="EE79" s="189"/>
      <c r="EF79" s="189"/>
      <c r="EG79" s="189"/>
      <c r="EH79" s="189"/>
      <c r="EI79" s="189"/>
      <c r="EJ79" s="189"/>
      <c r="EK79" s="189"/>
      <c r="EL79" s="189"/>
      <c r="EM79" s="189"/>
      <c r="EN79" s="189"/>
      <c r="EO79" s="189"/>
      <c r="EP79" s="189"/>
      <c r="EQ79" s="189"/>
      <c r="ER79" s="190"/>
      <c r="ES79" s="90"/>
      <c r="ET79" s="90"/>
      <c r="EU79" s="90"/>
      <c r="EV79" s="90"/>
      <c r="EW79" s="90"/>
      <c r="EX79" s="90"/>
    </row>
    <row r="80" spans="1:154" ht="27.75" customHeight="1">
      <c r="A80" s="30">
        <v>52</v>
      </c>
      <c r="B80" s="253" t="s">
        <v>185</v>
      </c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4">
        <v>810</v>
      </c>
      <c r="AJ80" s="255"/>
      <c r="AK80" s="255"/>
      <c r="AL80" s="255"/>
      <c r="AM80" s="255"/>
      <c r="AN80" s="255"/>
      <c r="AO80" s="255"/>
      <c r="AP80" s="255"/>
      <c r="AQ80" s="255"/>
      <c r="AR80" s="256"/>
      <c r="AS80" s="194" t="s">
        <v>320</v>
      </c>
      <c r="AT80" s="195"/>
      <c r="AU80" s="195"/>
      <c r="AV80" s="195"/>
      <c r="AW80" s="195"/>
      <c r="AX80" s="195"/>
      <c r="AY80" s="195"/>
      <c r="AZ80" s="195"/>
      <c r="BA80" s="195"/>
      <c r="BB80" s="174"/>
      <c r="BC80" s="194">
        <v>120081090</v>
      </c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74"/>
      <c r="BU80" s="194" t="s">
        <v>186</v>
      </c>
      <c r="BV80" s="195"/>
      <c r="BW80" s="195"/>
      <c r="BX80" s="195"/>
      <c r="BY80" s="195"/>
      <c r="BZ80" s="195"/>
      <c r="CA80" s="195"/>
      <c r="CB80" s="195"/>
      <c r="CC80" s="195"/>
      <c r="CD80" s="195"/>
      <c r="CE80" s="174"/>
      <c r="CF80" s="191">
        <v>44600</v>
      </c>
      <c r="CG80" s="192"/>
      <c r="CH80" s="192"/>
      <c r="CI80" s="192"/>
      <c r="CJ80" s="192"/>
      <c r="CK80" s="192"/>
      <c r="CL80" s="192"/>
      <c r="CM80" s="192"/>
      <c r="CN80" s="192"/>
      <c r="CO80" s="192"/>
      <c r="CP80" s="192"/>
      <c r="CQ80" s="192"/>
      <c r="CR80" s="192"/>
      <c r="CS80" s="192"/>
      <c r="CT80" s="192"/>
      <c r="CU80" s="193"/>
      <c r="CV80" s="191">
        <v>44600</v>
      </c>
      <c r="CW80" s="192"/>
      <c r="CX80" s="192"/>
      <c r="CY80" s="192"/>
      <c r="CZ80" s="192"/>
      <c r="DA80" s="192"/>
      <c r="DB80" s="192"/>
      <c r="DC80" s="192"/>
      <c r="DD80" s="193"/>
      <c r="DE80" s="188">
        <v>44600</v>
      </c>
      <c r="DF80" s="189"/>
      <c r="DG80" s="189"/>
      <c r="DH80" s="189"/>
      <c r="DI80" s="189"/>
      <c r="DJ80" s="189"/>
      <c r="DK80" s="189"/>
      <c r="DL80" s="189"/>
      <c r="DM80" s="189"/>
      <c r="DN80" s="189"/>
      <c r="DO80" s="189"/>
      <c r="DP80" s="189"/>
      <c r="DQ80" s="189"/>
      <c r="DR80" s="189"/>
      <c r="DS80" s="189"/>
      <c r="DT80" s="189"/>
      <c r="DU80" s="189"/>
      <c r="DV80" s="189"/>
      <c r="DW80" s="189"/>
      <c r="DX80" s="189"/>
      <c r="DY80" s="189"/>
      <c r="DZ80" s="189"/>
      <c r="EA80" s="189"/>
      <c r="EB80" s="189"/>
      <c r="EC80" s="189"/>
      <c r="ED80" s="189"/>
      <c r="EE80" s="189"/>
      <c r="EF80" s="189"/>
      <c r="EG80" s="189"/>
      <c r="EH80" s="189"/>
      <c r="EI80" s="189"/>
      <c r="EJ80" s="189"/>
      <c r="EK80" s="189"/>
      <c r="EL80" s="189"/>
      <c r="EM80" s="189"/>
      <c r="EN80" s="189"/>
      <c r="EO80" s="189"/>
      <c r="EP80" s="189"/>
      <c r="EQ80" s="189"/>
      <c r="ER80" s="190"/>
      <c r="ES80" s="90"/>
      <c r="ET80" s="90"/>
      <c r="EU80" s="90"/>
      <c r="EV80" s="90"/>
      <c r="EW80" s="90"/>
      <c r="EX80" s="90"/>
    </row>
    <row r="81" spans="1:154" ht="0.75" customHeight="1">
      <c r="A81" s="30">
        <v>53</v>
      </c>
      <c r="B81" s="253" t="s">
        <v>99</v>
      </c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4">
        <v>81</v>
      </c>
      <c r="AJ81" s="255"/>
      <c r="AK81" s="255"/>
      <c r="AL81" s="255"/>
      <c r="AM81" s="255"/>
      <c r="AN81" s="255"/>
      <c r="AO81" s="255"/>
      <c r="AP81" s="255"/>
      <c r="AQ81" s="255"/>
      <c r="AR81" s="256"/>
      <c r="AS81" s="194" t="s">
        <v>320</v>
      </c>
      <c r="AT81" s="195"/>
      <c r="AU81" s="195"/>
      <c r="AV81" s="195"/>
      <c r="AW81" s="195"/>
      <c r="AX81" s="195"/>
      <c r="AY81" s="195"/>
      <c r="AZ81" s="195"/>
      <c r="BA81" s="195"/>
      <c r="BB81" s="174"/>
      <c r="BC81" s="194">
        <v>120082120</v>
      </c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74"/>
      <c r="BU81" s="194"/>
      <c r="BV81" s="195"/>
      <c r="BW81" s="195"/>
      <c r="BX81" s="195"/>
      <c r="BY81" s="195"/>
      <c r="BZ81" s="195"/>
      <c r="CA81" s="195"/>
      <c r="CB81" s="195"/>
      <c r="CC81" s="195"/>
      <c r="CD81" s="195"/>
      <c r="CE81" s="174"/>
      <c r="CF81" s="191">
        <v>1900000</v>
      </c>
      <c r="CG81" s="192"/>
      <c r="CH81" s="192"/>
      <c r="CI81" s="192"/>
      <c r="CJ81" s="192"/>
      <c r="CK81" s="192"/>
      <c r="CL81" s="192"/>
      <c r="CM81" s="192"/>
      <c r="CN81" s="192"/>
      <c r="CO81" s="192"/>
      <c r="CP81" s="192"/>
      <c r="CQ81" s="192"/>
      <c r="CR81" s="192"/>
      <c r="CS81" s="192"/>
      <c r="CT81" s="192"/>
      <c r="CU81" s="193"/>
      <c r="CV81" s="191">
        <v>0</v>
      </c>
      <c r="CW81" s="192"/>
      <c r="CX81" s="192"/>
      <c r="CY81" s="192"/>
      <c r="CZ81" s="192"/>
      <c r="DA81" s="192"/>
      <c r="DB81" s="192"/>
      <c r="DC81" s="192"/>
      <c r="DD81" s="193"/>
      <c r="DE81" s="188">
        <v>0</v>
      </c>
      <c r="DF81" s="189"/>
      <c r="DG81" s="189"/>
      <c r="DH81" s="189"/>
      <c r="DI81" s="189"/>
      <c r="DJ81" s="189"/>
      <c r="DK81" s="189"/>
      <c r="DL81" s="189"/>
      <c r="DM81" s="189"/>
      <c r="DN81" s="189"/>
      <c r="DO81" s="189"/>
      <c r="DP81" s="189"/>
      <c r="DQ81" s="189"/>
      <c r="DR81" s="189"/>
      <c r="DS81" s="189"/>
      <c r="DT81" s="189"/>
      <c r="DU81" s="189"/>
      <c r="DV81" s="189"/>
      <c r="DW81" s="189"/>
      <c r="DX81" s="189"/>
      <c r="DY81" s="189"/>
      <c r="DZ81" s="189"/>
      <c r="EA81" s="189"/>
      <c r="EB81" s="189"/>
      <c r="EC81" s="189"/>
      <c r="ED81" s="189"/>
      <c r="EE81" s="189"/>
      <c r="EF81" s="189"/>
      <c r="EG81" s="189"/>
      <c r="EH81" s="189"/>
      <c r="EI81" s="189"/>
      <c r="EJ81" s="189"/>
      <c r="EK81" s="189"/>
      <c r="EL81" s="189"/>
      <c r="EM81" s="189"/>
      <c r="EN81" s="189"/>
      <c r="EO81" s="189"/>
      <c r="EP81" s="189"/>
      <c r="EQ81" s="189"/>
      <c r="ER81" s="190"/>
      <c r="ES81" s="90"/>
      <c r="ET81" s="90"/>
      <c r="EU81" s="90"/>
      <c r="EV81" s="90"/>
      <c r="EW81" s="90"/>
      <c r="EX81" s="90"/>
    </row>
    <row r="82" spans="1:154" ht="16.5" customHeight="1" hidden="1">
      <c r="A82" s="30">
        <v>63</v>
      </c>
      <c r="B82" s="253" t="s">
        <v>274</v>
      </c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4">
        <v>802</v>
      </c>
      <c r="AJ82" s="255"/>
      <c r="AK82" s="255"/>
      <c r="AL82" s="255"/>
      <c r="AM82" s="255"/>
      <c r="AN82" s="255"/>
      <c r="AO82" s="255"/>
      <c r="AP82" s="255"/>
      <c r="AQ82" s="255"/>
      <c r="AR82" s="256"/>
      <c r="AS82" s="194" t="s">
        <v>320</v>
      </c>
      <c r="AT82" s="195"/>
      <c r="AU82" s="195"/>
      <c r="AV82" s="195"/>
      <c r="AW82" s="195"/>
      <c r="AX82" s="195"/>
      <c r="AY82" s="195"/>
      <c r="AZ82" s="195"/>
      <c r="BA82" s="195"/>
      <c r="BB82" s="174"/>
      <c r="BC82" s="194">
        <v>120082120</v>
      </c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74"/>
      <c r="BU82" s="194" t="s">
        <v>183</v>
      </c>
      <c r="BV82" s="195"/>
      <c r="BW82" s="195"/>
      <c r="BX82" s="195"/>
      <c r="BY82" s="195"/>
      <c r="BZ82" s="195"/>
      <c r="CA82" s="195"/>
      <c r="CB82" s="195"/>
      <c r="CC82" s="195"/>
      <c r="CD82" s="195"/>
      <c r="CE82" s="174"/>
      <c r="CF82" s="191">
        <f>CF83</f>
        <v>54330</v>
      </c>
      <c r="CG82" s="192"/>
      <c r="CH82" s="192"/>
      <c r="CI82" s="192"/>
      <c r="CJ82" s="192"/>
      <c r="CK82" s="192"/>
      <c r="CL82" s="192"/>
      <c r="CM82" s="192"/>
      <c r="CN82" s="192"/>
      <c r="CO82" s="192"/>
      <c r="CP82" s="192"/>
      <c r="CQ82" s="192"/>
      <c r="CR82" s="192"/>
      <c r="CS82" s="192"/>
      <c r="CT82" s="192"/>
      <c r="CU82" s="193"/>
      <c r="CV82" s="191">
        <v>0</v>
      </c>
      <c r="CW82" s="192"/>
      <c r="CX82" s="192"/>
      <c r="CY82" s="192"/>
      <c r="CZ82" s="192"/>
      <c r="DA82" s="192"/>
      <c r="DB82" s="192"/>
      <c r="DC82" s="192"/>
      <c r="DD82" s="193"/>
      <c r="DE82" s="188">
        <v>0</v>
      </c>
      <c r="DF82" s="189"/>
      <c r="DG82" s="189"/>
      <c r="DH82" s="189"/>
      <c r="DI82" s="189"/>
      <c r="DJ82" s="189"/>
      <c r="DK82" s="189"/>
      <c r="DL82" s="189"/>
      <c r="DM82" s="189"/>
      <c r="DN82" s="189"/>
      <c r="DO82" s="189"/>
      <c r="DP82" s="189"/>
      <c r="DQ82" s="189"/>
      <c r="DR82" s="189"/>
      <c r="DS82" s="189"/>
      <c r="DT82" s="189"/>
      <c r="DU82" s="189"/>
      <c r="DV82" s="189"/>
      <c r="DW82" s="189"/>
      <c r="DX82" s="189"/>
      <c r="DY82" s="189"/>
      <c r="DZ82" s="189"/>
      <c r="EA82" s="189"/>
      <c r="EB82" s="189"/>
      <c r="EC82" s="189"/>
      <c r="ED82" s="189"/>
      <c r="EE82" s="189"/>
      <c r="EF82" s="189"/>
      <c r="EG82" s="189"/>
      <c r="EH82" s="189"/>
      <c r="EI82" s="189"/>
      <c r="EJ82" s="189"/>
      <c r="EK82" s="189"/>
      <c r="EL82" s="189"/>
      <c r="EM82" s="189"/>
      <c r="EN82" s="189"/>
      <c r="EO82" s="189"/>
      <c r="EP82" s="189"/>
      <c r="EQ82" s="189"/>
      <c r="ER82" s="190"/>
      <c r="ES82" s="90"/>
      <c r="ET82" s="90"/>
      <c r="EU82" s="90"/>
      <c r="EV82" s="90"/>
      <c r="EW82" s="90"/>
      <c r="EX82" s="90"/>
    </row>
    <row r="83" spans="1:154" ht="19.5" customHeight="1" hidden="1">
      <c r="A83" s="30">
        <v>64</v>
      </c>
      <c r="B83" s="253" t="s">
        <v>185</v>
      </c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4">
        <v>802</v>
      </c>
      <c r="AJ83" s="255"/>
      <c r="AK83" s="255"/>
      <c r="AL83" s="255"/>
      <c r="AM83" s="255"/>
      <c r="AN83" s="255"/>
      <c r="AO83" s="255"/>
      <c r="AP83" s="255"/>
      <c r="AQ83" s="255"/>
      <c r="AR83" s="256"/>
      <c r="AS83" s="194" t="s">
        <v>320</v>
      </c>
      <c r="AT83" s="195"/>
      <c r="AU83" s="195"/>
      <c r="AV83" s="195"/>
      <c r="AW83" s="195"/>
      <c r="AX83" s="195"/>
      <c r="AY83" s="195"/>
      <c r="AZ83" s="195"/>
      <c r="BA83" s="195"/>
      <c r="BB83" s="174"/>
      <c r="BC83" s="194">
        <v>120082120</v>
      </c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74"/>
      <c r="BU83" s="194" t="s">
        <v>186</v>
      </c>
      <c r="BV83" s="195"/>
      <c r="BW83" s="195"/>
      <c r="BX83" s="195"/>
      <c r="BY83" s="195"/>
      <c r="BZ83" s="195"/>
      <c r="CA83" s="195"/>
      <c r="CB83" s="195"/>
      <c r="CC83" s="195"/>
      <c r="CD83" s="195"/>
      <c r="CE83" s="174"/>
      <c r="CF83" s="191">
        <f>CF84</f>
        <v>54330</v>
      </c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3"/>
      <c r="CV83" s="191">
        <v>0</v>
      </c>
      <c r="CW83" s="192"/>
      <c r="CX83" s="192"/>
      <c r="CY83" s="192"/>
      <c r="CZ83" s="192"/>
      <c r="DA83" s="192"/>
      <c r="DB83" s="192"/>
      <c r="DC83" s="192"/>
      <c r="DD83" s="193"/>
      <c r="DE83" s="188">
        <v>0</v>
      </c>
      <c r="DF83" s="189"/>
      <c r="DG83" s="189"/>
      <c r="DH83" s="189"/>
      <c r="DI83" s="189"/>
      <c r="DJ83" s="189"/>
      <c r="DK83" s="189"/>
      <c r="DL83" s="189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89"/>
      <c r="EB83" s="189"/>
      <c r="EC83" s="189"/>
      <c r="ED83" s="189"/>
      <c r="EE83" s="189"/>
      <c r="EF83" s="189"/>
      <c r="EG83" s="189"/>
      <c r="EH83" s="189"/>
      <c r="EI83" s="189"/>
      <c r="EJ83" s="189"/>
      <c r="EK83" s="189"/>
      <c r="EL83" s="189"/>
      <c r="EM83" s="189"/>
      <c r="EN83" s="189"/>
      <c r="EO83" s="189"/>
      <c r="EP83" s="189"/>
      <c r="EQ83" s="189"/>
      <c r="ER83" s="190"/>
      <c r="ES83" s="90"/>
      <c r="ET83" s="90"/>
      <c r="EU83" s="90"/>
      <c r="EV83" s="90"/>
      <c r="EW83" s="90"/>
      <c r="EX83" s="90"/>
    </row>
    <row r="84" spans="1:154" ht="16.5" customHeight="1">
      <c r="A84" s="30">
        <v>53</v>
      </c>
      <c r="B84" s="253" t="s">
        <v>405</v>
      </c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4">
        <v>810</v>
      </c>
      <c r="AJ84" s="255"/>
      <c r="AK84" s="255"/>
      <c r="AL84" s="255"/>
      <c r="AM84" s="255"/>
      <c r="AN84" s="255"/>
      <c r="AO84" s="255"/>
      <c r="AP84" s="255"/>
      <c r="AQ84" s="255"/>
      <c r="AR84" s="256"/>
      <c r="AS84" s="194" t="s">
        <v>321</v>
      </c>
      <c r="AT84" s="195"/>
      <c r="AU84" s="195"/>
      <c r="AV84" s="195"/>
      <c r="AW84" s="195"/>
      <c r="AX84" s="195"/>
      <c r="AY84" s="195"/>
      <c r="AZ84" s="195"/>
      <c r="BA84" s="195"/>
      <c r="BB84" s="174"/>
      <c r="BC84" s="194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74"/>
      <c r="BU84" s="194"/>
      <c r="BV84" s="195"/>
      <c r="BW84" s="195"/>
      <c r="BX84" s="195"/>
      <c r="BY84" s="195"/>
      <c r="BZ84" s="195"/>
      <c r="CA84" s="195"/>
      <c r="CB84" s="195"/>
      <c r="CC84" s="195"/>
      <c r="CD84" s="195"/>
      <c r="CE84" s="174"/>
      <c r="CF84" s="289">
        <f>CF91</f>
        <v>54330</v>
      </c>
      <c r="CG84" s="290"/>
      <c r="CH84" s="290"/>
      <c r="CI84" s="290"/>
      <c r="CJ84" s="290"/>
      <c r="CK84" s="290"/>
      <c r="CL84" s="290"/>
      <c r="CM84" s="290"/>
      <c r="CN84" s="290"/>
      <c r="CO84" s="290"/>
      <c r="CP84" s="290"/>
      <c r="CQ84" s="290"/>
      <c r="CR84" s="290"/>
      <c r="CS84" s="290"/>
      <c r="CT84" s="290"/>
      <c r="CU84" s="291"/>
      <c r="CV84" s="191">
        <f>CV85+CV91</f>
        <v>54330</v>
      </c>
      <c r="CW84" s="192"/>
      <c r="CX84" s="192"/>
      <c r="CY84" s="192"/>
      <c r="CZ84" s="192"/>
      <c r="DA84" s="192"/>
      <c r="DB84" s="192"/>
      <c r="DC84" s="192"/>
      <c r="DD84" s="193"/>
      <c r="DE84" s="188">
        <f>DE85+DE91</f>
        <v>54330</v>
      </c>
      <c r="DF84" s="189"/>
      <c r="DG84" s="189"/>
      <c r="DH84" s="189"/>
      <c r="DI84" s="189"/>
      <c r="DJ84" s="189"/>
      <c r="DK84" s="189"/>
      <c r="DL84" s="189"/>
      <c r="DM84" s="189"/>
      <c r="DN84" s="189"/>
      <c r="DO84" s="189"/>
      <c r="DP84" s="189"/>
      <c r="DQ84" s="189"/>
      <c r="DR84" s="189"/>
      <c r="DS84" s="189"/>
      <c r="DT84" s="189"/>
      <c r="DU84" s="189"/>
      <c r="DV84" s="189"/>
      <c r="DW84" s="189"/>
      <c r="DX84" s="189"/>
      <c r="DY84" s="189"/>
      <c r="DZ84" s="189"/>
      <c r="EA84" s="189"/>
      <c r="EB84" s="189"/>
      <c r="EC84" s="189"/>
      <c r="ED84" s="189"/>
      <c r="EE84" s="189"/>
      <c r="EF84" s="189"/>
      <c r="EG84" s="189"/>
      <c r="EH84" s="189"/>
      <c r="EI84" s="189"/>
      <c r="EJ84" s="189"/>
      <c r="EK84" s="189"/>
      <c r="EL84" s="189"/>
      <c r="EM84" s="189"/>
      <c r="EN84" s="189"/>
      <c r="EO84" s="189"/>
      <c r="EP84" s="189"/>
      <c r="EQ84" s="189"/>
      <c r="ER84" s="190"/>
      <c r="ES84" s="90"/>
      <c r="ET84" s="90"/>
      <c r="EU84" s="90"/>
      <c r="EV84" s="90"/>
      <c r="EW84" s="90"/>
      <c r="EX84" s="90"/>
    </row>
    <row r="85" spans="1:154" ht="18" customHeight="1" hidden="1">
      <c r="A85" s="30">
        <v>49</v>
      </c>
      <c r="B85" s="253" t="s">
        <v>429</v>
      </c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4">
        <v>802</v>
      </c>
      <c r="AJ85" s="255"/>
      <c r="AK85" s="255"/>
      <c r="AL85" s="255"/>
      <c r="AM85" s="255"/>
      <c r="AN85" s="255"/>
      <c r="AO85" s="255"/>
      <c r="AP85" s="255"/>
      <c r="AQ85" s="255"/>
      <c r="AR85" s="256"/>
      <c r="AS85" s="194" t="s">
        <v>430</v>
      </c>
      <c r="AT85" s="195"/>
      <c r="AU85" s="195"/>
      <c r="AV85" s="195"/>
      <c r="AW85" s="195"/>
      <c r="AX85" s="195"/>
      <c r="AY85" s="195"/>
      <c r="AZ85" s="195"/>
      <c r="BA85" s="195"/>
      <c r="BB85" s="174"/>
      <c r="BC85" s="194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74"/>
      <c r="BU85" s="194"/>
      <c r="BV85" s="195"/>
      <c r="BW85" s="195"/>
      <c r="BX85" s="195"/>
      <c r="BY85" s="195"/>
      <c r="BZ85" s="195"/>
      <c r="CA85" s="195"/>
      <c r="CB85" s="195"/>
      <c r="CC85" s="195"/>
      <c r="CD85" s="195"/>
      <c r="CE85" s="174"/>
      <c r="CF85" s="191">
        <v>0</v>
      </c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3"/>
      <c r="CV85" s="191">
        <f>CV86</f>
        <v>0</v>
      </c>
      <c r="CW85" s="192"/>
      <c r="CX85" s="192"/>
      <c r="CY85" s="192"/>
      <c r="CZ85" s="192"/>
      <c r="DA85" s="192"/>
      <c r="DB85" s="192"/>
      <c r="DC85" s="192"/>
      <c r="DD85" s="193"/>
      <c r="DE85" s="188">
        <f>DE86</f>
        <v>0</v>
      </c>
      <c r="DF85" s="189"/>
      <c r="DG85" s="189"/>
      <c r="DH85" s="189"/>
      <c r="DI85" s="189"/>
      <c r="DJ85" s="189"/>
      <c r="DK85" s="189"/>
      <c r="DL85" s="189"/>
      <c r="DM85" s="189"/>
      <c r="DN85" s="189"/>
      <c r="DO85" s="189"/>
      <c r="DP85" s="189"/>
      <c r="DQ85" s="189"/>
      <c r="DR85" s="189"/>
      <c r="DS85" s="189"/>
      <c r="DT85" s="189"/>
      <c r="DU85" s="189"/>
      <c r="DV85" s="189"/>
      <c r="DW85" s="189"/>
      <c r="DX85" s="189"/>
      <c r="DY85" s="189"/>
      <c r="DZ85" s="189"/>
      <c r="EA85" s="189"/>
      <c r="EB85" s="189"/>
      <c r="EC85" s="189"/>
      <c r="ED85" s="189"/>
      <c r="EE85" s="189"/>
      <c r="EF85" s="189"/>
      <c r="EG85" s="189"/>
      <c r="EH85" s="189"/>
      <c r="EI85" s="189"/>
      <c r="EJ85" s="189"/>
      <c r="EK85" s="189"/>
      <c r="EL85" s="189"/>
      <c r="EM85" s="189"/>
      <c r="EN85" s="189"/>
      <c r="EO85" s="189"/>
      <c r="EP85" s="189"/>
      <c r="EQ85" s="189"/>
      <c r="ER85" s="190"/>
      <c r="ES85" s="90"/>
      <c r="ET85" s="90"/>
      <c r="EU85" s="90"/>
      <c r="EV85" s="90"/>
      <c r="EW85" s="90"/>
      <c r="EX85" s="90"/>
    </row>
    <row r="86" spans="1:154" ht="42.75" customHeight="1" hidden="1">
      <c r="A86" s="30">
        <v>50</v>
      </c>
      <c r="B86" s="253" t="s">
        <v>89</v>
      </c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4">
        <v>802</v>
      </c>
      <c r="AJ86" s="255"/>
      <c r="AK86" s="255"/>
      <c r="AL86" s="255"/>
      <c r="AM86" s="255"/>
      <c r="AN86" s="255"/>
      <c r="AO86" s="255"/>
      <c r="AP86" s="255"/>
      <c r="AQ86" s="255"/>
      <c r="AR86" s="256"/>
      <c r="AS86" s="194" t="s">
        <v>430</v>
      </c>
      <c r="AT86" s="195"/>
      <c r="AU86" s="195"/>
      <c r="AV86" s="195"/>
      <c r="AW86" s="195"/>
      <c r="AX86" s="195"/>
      <c r="AY86" s="195"/>
      <c r="AZ86" s="195"/>
      <c r="BA86" s="195"/>
      <c r="BB86" s="174"/>
      <c r="BC86" s="194" t="s">
        <v>310</v>
      </c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74"/>
      <c r="BU86" s="194"/>
      <c r="BV86" s="195"/>
      <c r="BW86" s="195"/>
      <c r="BX86" s="195"/>
      <c r="BY86" s="195"/>
      <c r="BZ86" s="195"/>
      <c r="CA86" s="195"/>
      <c r="CB86" s="195"/>
      <c r="CC86" s="195"/>
      <c r="CD86" s="195"/>
      <c r="CE86" s="174"/>
      <c r="CF86" s="191">
        <f>CF87</f>
        <v>0</v>
      </c>
      <c r="CG86" s="192"/>
      <c r="CH86" s="192"/>
      <c r="CI86" s="192"/>
      <c r="CJ86" s="192"/>
      <c r="CK86" s="192"/>
      <c r="CL86" s="192"/>
      <c r="CM86" s="192"/>
      <c r="CN86" s="192"/>
      <c r="CO86" s="192"/>
      <c r="CP86" s="192"/>
      <c r="CQ86" s="192"/>
      <c r="CR86" s="192"/>
      <c r="CS86" s="192"/>
      <c r="CT86" s="192"/>
      <c r="CU86" s="193"/>
      <c r="CV86" s="191">
        <f>CV87</f>
        <v>0</v>
      </c>
      <c r="CW86" s="192"/>
      <c r="CX86" s="192"/>
      <c r="CY86" s="192"/>
      <c r="CZ86" s="192"/>
      <c r="DA86" s="192"/>
      <c r="DB86" s="192"/>
      <c r="DC86" s="192"/>
      <c r="DD86" s="193"/>
      <c r="DE86" s="188">
        <f>DE87</f>
        <v>0</v>
      </c>
      <c r="DF86" s="189"/>
      <c r="DG86" s="189"/>
      <c r="DH86" s="189"/>
      <c r="DI86" s="189"/>
      <c r="DJ86" s="189"/>
      <c r="DK86" s="189"/>
      <c r="DL86" s="189"/>
      <c r="DM86" s="189"/>
      <c r="DN86" s="189"/>
      <c r="DO86" s="189"/>
      <c r="DP86" s="189"/>
      <c r="DQ86" s="189"/>
      <c r="DR86" s="189"/>
      <c r="DS86" s="189"/>
      <c r="DT86" s="189"/>
      <c r="DU86" s="189"/>
      <c r="DV86" s="189"/>
      <c r="DW86" s="189"/>
      <c r="DX86" s="189"/>
      <c r="DY86" s="189"/>
      <c r="DZ86" s="189"/>
      <c r="EA86" s="189"/>
      <c r="EB86" s="189"/>
      <c r="EC86" s="189"/>
      <c r="ED86" s="189"/>
      <c r="EE86" s="189"/>
      <c r="EF86" s="189"/>
      <c r="EG86" s="189"/>
      <c r="EH86" s="189"/>
      <c r="EI86" s="189"/>
      <c r="EJ86" s="189"/>
      <c r="EK86" s="189"/>
      <c r="EL86" s="189"/>
      <c r="EM86" s="189"/>
      <c r="EN86" s="189"/>
      <c r="EO86" s="189"/>
      <c r="EP86" s="189"/>
      <c r="EQ86" s="189"/>
      <c r="ER86" s="190"/>
      <c r="ES86" s="90"/>
      <c r="ET86" s="90"/>
      <c r="EU86" s="90"/>
      <c r="EV86" s="90"/>
      <c r="EW86" s="90"/>
      <c r="EX86" s="90"/>
    </row>
    <row r="87" spans="1:154" ht="30.75" customHeight="1" hidden="1">
      <c r="A87" s="30">
        <v>51</v>
      </c>
      <c r="B87" s="253" t="s">
        <v>100</v>
      </c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4">
        <v>802</v>
      </c>
      <c r="AJ87" s="255"/>
      <c r="AK87" s="255"/>
      <c r="AL87" s="255"/>
      <c r="AM87" s="255"/>
      <c r="AN87" s="255"/>
      <c r="AO87" s="255"/>
      <c r="AP87" s="255"/>
      <c r="AQ87" s="255"/>
      <c r="AR87" s="256"/>
      <c r="AS87" s="194" t="s">
        <v>325</v>
      </c>
      <c r="AT87" s="195"/>
      <c r="AU87" s="195"/>
      <c r="AV87" s="195"/>
      <c r="AW87" s="195"/>
      <c r="AX87" s="195"/>
      <c r="AY87" s="195"/>
      <c r="AZ87" s="195"/>
      <c r="BA87" s="195"/>
      <c r="BB87" s="174"/>
      <c r="BC87" s="194">
        <v>140000000</v>
      </c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74"/>
      <c r="BU87" s="194"/>
      <c r="BV87" s="195"/>
      <c r="BW87" s="195"/>
      <c r="BX87" s="195"/>
      <c r="BY87" s="195"/>
      <c r="BZ87" s="195"/>
      <c r="CA87" s="195"/>
      <c r="CB87" s="195"/>
      <c r="CC87" s="195"/>
      <c r="CD87" s="195"/>
      <c r="CE87" s="174"/>
      <c r="CF87" s="191">
        <v>0</v>
      </c>
      <c r="CG87" s="192"/>
      <c r="CH87" s="192"/>
      <c r="CI87" s="192"/>
      <c r="CJ87" s="192"/>
      <c r="CK87" s="192"/>
      <c r="CL87" s="192"/>
      <c r="CM87" s="192"/>
      <c r="CN87" s="192"/>
      <c r="CO87" s="192"/>
      <c r="CP87" s="192"/>
      <c r="CQ87" s="192"/>
      <c r="CR87" s="192"/>
      <c r="CS87" s="192"/>
      <c r="CT87" s="192"/>
      <c r="CU87" s="193"/>
      <c r="CV87" s="191">
        <f>CV88</f>
        <v>0</v>
      </c>
      <c r="CW87" s="192"/>
      <c r="CX87" s="192"/>
      <c r="CY87" s="192"/>
      <c r="CZ87" s="192"/>
      <c r="DA87" s="192"/>
      <c r="DB87" s="192"/>
      <c r="DC87" s="192"/>
      <c r="DD87" s="193"/>
      <c r="DE87" s="188">
        <f>DE88</f>
        <v>0</v>
      </c>
      <c r="DF87" s="189"/>
      <c r="DG87" s="189"/>
      <c r="DH87" s="189"/>
      <c r="DI87" s="189"/>
      <c r="DJ87" s="189"/>
      <c r="DK87" s="189"/>
      <c r="DL87" s="189"/>
      <c r="DM87" s="189"/>
      <c r="DN87" s="189"/>
      <c r="DO87" s="189"/>
      <c r="DP87" s="189"/>
      <c r="DQ87" s="189"/>
      <c r="DR87" s="189"/>
      <c r="DS87" s="189"/>
      <c r="DT87" s="189"/>
      <c r="DU87" s="189"/>
      <c r="DV87" s="189"/>
      <c r="DW87" s="189"/>
      <c r="DX87" s="189"/>
      <c r="DY87" s="189"/>
      <c r="DZ87" s="189"/>
      <c r="EA87" s="189"/>
      <c r="EB87" s="189"/>
      <c r="EC87" s="189"/>
      <c r="ED87" s="189"/>
      <c r="EE87" s="189"/>
      <c r="EF87" s="189"/>
      <c r="EG87" s="189"/>
      <c r="EH87" s="189"/>
      <c r="EI87" s="189"/>
      <c r="EJ87" s="189"/>
      <c r="EK87" s="189"/>
      <c r="EL87" s="189"/>
      <c r="EM87" s="189"/>
      <c r="EN87" s="189"/>
      <c r="EO87" s="189"/>
      <c r="EP87" s="189"/>
      <c r="EQ87" s="189"/>
      <c r="ER87" s="190"/>
      <c r="ES87" s="90"/>
      <c r="ET87" s="90"/>
      <c r="EU87" s="90"/>
      <c r="EV87" s="90"/>
      <c r="EW87" s="90"/>
      <c r="EX87" s="90"/>
    </row>
    <row r="88" spans="1:154" ht="84" customHeight="1" hidden="1">
      <c r="A88" s="30">
        <v>52</v>
      </c>
      <c r="B88" s="253" t="s">
        <v>101</v>
      </c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4">
        <v>802</v>
      </c>
      <c r="AJ88" s="255"/>
      <c r="AK88" s="255"/>
      <c r="AL88" s="255"/>
      <c r="AM88" s="255"/>
      <c r="AN88" s="255"/>
      <c r="AO88" s="255"/>
      <c r="AP88" s="255"/>
      <c r="AQ88" s="255"/>
      <c r="AR88" s="256"/>
      <c r="AS88" s="194" t="s">
        <v>430</v>
      </c>
      <c r="AT88" s="195"/>
      <c r="AU88" s="195"/>
      <c r="AV88" s="195"/>
      <c r="AW88" s="195"/>
      <c r="AX88" s="195"/>
      <c r="AY88" s="195"/>
      <c r="AZ88" s="195"/>
      <c r="BA88" s="195"/>
      <c r="BB88" s="174"/>
      <c r="BC88" s="194">
        <v>140083010</v>
      </c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74"/>
      <c r="BU88" s="194"/>
      <c r="BV88" s="195"/>
      <c r="BW88" s="195"/>
      <c r="BX88" s="195"/>
      <c r="BY88" s="195"/>
      <c r="BZ88" s="195"/>
      <c r="CA88" s="195"/>
      <c r="CB88" s="195"/>
      <c r="CC88" s="195"/>
      <c r="CD88" s="195"/>
      <c r="CE88" s="174"/>
      <c r="CF88" s="191">
        <v>0</v>
      </c>
      <c r="CG88" s="192"/>
      <c r="CH88" s="192"/>
      <c r="CI88" s="192"/>
      <c r="CJ88" s="192"/>
      <c r="CK88" s="192"/>
      <c r="CL88" s="192"/>
      <c r="CM88" s="192"/>
      <c r="CN88" s="192"/>
      <c r="CO88" s="192"/>
      <c r="CP88" s="192"/>
      <c r="CQ88" s="192"/>
      <c r="CR88" s="192"/>
      <c r="CS88" s="192"/>
      <c r="CT88" s="192"/>
      <c r="CU88" s="193"/>
      <c r="CV88" s="191">
        <f>CV89</f>
        <v>0</v>
      </c>
      <c r="CW88" s="192"/>
      <c r="CX88" s="192"/>
      <c r="CY88" s="192"/>
      <c r="CZ88" s="192"/>
      <c r="DA88" s="192"/>
      <c r="DB88" s="192"/>
      <c r="DC88" s="192"/>
      <c r="DD88" s="193"/>
      <c r="DE88" s="188">
        <f>DE89</f>
        <v>0</v>
      </c>
      <c r="DF88" s="189"/>
      <c r="DG88" s="189"/>
      <c r="DH88" s="189"/>
      <c r="DI88" s="189"/>
      <c r="DJ88" s="189"/>
      <c r="DK88" s="189"/>
      <c r="DL88" s="189"/>
      <c r="DM88" s="189"/>
      <c r="DN88" s="189"/>
      <c r="DO88" s="189"/>
      <c r="DP88" s="189"/>
      <c r="DQ88" s="189"/>
      <c r="DR88" s="189"/>
      <c r="DS88" s="189"/>
      <c r="DT88" s="189"/>
      <c r="DU88" s="189"/>
      <c r="DV88" s="189"/>
      <c r="DW88" s="189"/>
      <c r="DX88" s="189"/>
      <c r="DY88" s="189"/>
      <c r="DZ88" s="189"/>
      <c r="EA88" s="189"/>
      <c r="EB88" s="189"/>
      <c r="EC88" s="189"/>
      <c r="ED88" s="189"/>
      <c r="EE88" s="189"/>
      <c r="EF88" s="189"/>
      <c r="EG88" s="189"/>
      <c r="EH88" s="189"/>
      <c r="EI88" s="189"/>
      <c r="EJ88" s="189"/>
      <c r="EK88" s="189"/>
      <c r="EL88" s="189"/>
      <c r="EM88" s="189"/>
      <c r="EN88" s="189"/>
      <c r="EO88" s="189"/>
      <c r="EP88" s="189"/>
      <c r="EQ88" s="189"/>
      <c r="ER88" s="190"/>
      <c r="ES88" s="90"/>
      <c r="ET88" s="90"/>
      <c r="EU88" s="90"/>
      <c r="EV88" s="90"/>
      <c r="EW88" s="90"/>
      <c r="EX88" s="90"/>
    </row>
    <row r="89" spans="1:154" ht="24.75" customHeight="1" hidden="1">
      <c r="A89" s="30">
        <v>53</v>
      </c>
      <c r="B89" s="253" t="s">
        <v>274</v>
      </c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4">
        <v>802</v>
      </c>
      <c r="AJ89" s="255"/>
      <c r="AK89" s="255"/>
      <c r="AL89" s="255"/>
      <c r="AM89" s="255"/>
      <c r="AN89" s="255"/>
      <c r="AO89" s="255"/>
      <c r="AP89" s="255"/>
      <c r="AQ89" s="255"/>
      <c r="AR89" s="256"/>
      <c r="AS89" s="194" t="s">
        <v>430</v>
      </c>
      <c r="AT89" s="195"/>
      <c r="AU89" s="195"/>
      <c r="AV89" s="195"/>
      <c r="AW89" s="195"/>
      <c r="AX89" s="195"/>
      <c r="AY89" s="195"/>
      <c r="AZ89" s="195"/>
      <c r="BA89" s="195"/>
      <c r="BB89" s="174"/>
      <c r="BC89" s="194">
        <v>140083010</v>
      </c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74"/>
      <c r="BU89" s="194" t="s">
        <v>183</v>
      </c>
      <c r="BV89" s="195"/>
      <c r="BW89" s="195"/>
      <c r="BX89" s="195"/>
      <c r="BY89" s="195"/>
      <c r="BZ89" s="195"/>
      <c r="CA89" s="195"/>
      <c r="CB89" s="195"/>
      <c r="CC89" s="195"/>
      <c r="CD89" s="195"/>
      <c r="CE89" s="174"/>
      <c r="CF89" s="191">
        <v>0</v>
      </c>
      <c r="CG89" s="192"/>
      <c r="CH89" s="192"/>
      <c r="CI89" s="192"/>
      <c r="CJ89" s="192"/>
      <c r="CK89" s="192"/>
      <c r="CL89" s="192"/>
      <c r="CM89" s="192"/>
      <c r="CN89" s="192"/>
      <c r="CO89" s="192"/>
      <c r="CP89" s="192"/>
      <c r="CQ89" s="192"/>
      <c r="CR89" s="192"/>
      <c r="CS89" s="192"/>
      <c r="CT89" s="192"/>
      <c r="CU89" s="193"/>
      <c r="CV89" s="191">
        <f>CV90</f>
        <v>0</v>
      </c>
      <c r="CW89" s="192"/>
      <c r="CX89" s="192"/>
      <c r="CY89" s="192"/>
      <c r="CZ89" s="192"/>
      <c r="DA89" s="192"/>
      <c r="DB89" s="192"/>
      <c r="DC89" s="192"/>
      <c r="DD89" s="193"/>
      <c r="DE89" s="188">
        <f>DE90</f>
        <v>0</v>
      </c>
      <c r="DF89" s="189"/>
      <c r="DG89" s="189"/>
      <c r="DH89" s="189"/>
      <c r="DI89" s="189"/>
      <c r="DJ89" s="189"/>
      <c r="DK89" s="189"/>
      <c r="DL89" s="189"/>
      <c r="DM89" s="189"/>
      <c r="DN89" s="189"/>
      <c r="DO89" s="189"/>
      <c r="DP89" s="189"/>
      <c r="DQ89" s="189"/>
      <c r="DR89" s="189"/>
      <c r="DS89" s="189"/>
      <c r="DT89" s="189"/>
      <c r="DU89" s="189"/>
      <c r="DV89" s="189"/>
      <c r="DW89" s="189"/>
      <c r="DX89" s="189"/>
      <c r="DY89" s="189"/>
      <c r="DZ89" s="189"/>
      <c r="EA89" s="189"/>
      <c r="EB89" s="189"/>
      <c r="EC89" s="189"/>
      <c r="ED89" s="189"/>
      <c r="EE89" s="189"/>
      <c r="EF89" s="189"/>
      <c r="EG89" s="189"/>
      <c r="EH89" s="189"/>
      <c r="EI89" s="189"/>
      <c r="EJ89" s="189"/>
      <c r="EK89" s="189"/>
      <c r="EL89" s="189"/>
      <c r="EM89" s="189"/>
      <c r="EN89" s="189"/>
      <c r="EO89" s="189"/>
      <c r="EP89" s="189"/>
      <c r="EQ89" s="189"/>
      <c r="ER89" s="190"/>
      <c r="ES89" s="90"/>
      <c r="ET89" s="90"/>
      <c r="EU89" s="90"/>
      <c r="EV89" s="90"/>
      <c r="EW89" s="90"/>
      <c r="EX89" s="90"/>
    </row>
    <row r="90" spans="1:154" ht="33.75" customHeight="1" hidden="1">
      <c r="A90" s="30">
        <v>54</v>
      </c>
      <c r="B90" s="253" t="s">
        <v>185</v>
      </c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4">
        <v>802</v>
      </c>
      <c r="AJ90" s="255"/>
      <c r="AK90" s="255"/>
      <c r="AL90" s="255"/>
      <c r="AM90" s="255"/>
      <c r="AN90" s="255"/>
      <c r="AO90" s="255"/>
      <c r="AP90" s="255"/>
      <c r="AQ90" s="255"/>
      <c r="AR90" s="256"/>
      <c r="AS90" s="194" t="s">
        <v>430</v>
      </c>
      <c r="AT90" s="195"/>
      <c r="AU90" s="195"/>
      <c r="AV90" s="195"/>
      <c r="AW90" s="195"/>
      <c r="AX90" s="195"/>
      <c r="AY90" s="195"/>
      <c r="AZ90" s="195"/>
      <c r="BA90" s="195"/>
      <c r="BB90" s="174"/>
      <c r="BC90" s="194">
        <v>140083010</v>
      </c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74"/>
      <c r="BU90" s="194" t="s">
        <v>186</v>
      </c>
      <c r="BV90" s="195"/>
      <c r="BW90" s="195"/>
      <c r="BX90" s="195"/>
      <c r="BY90" s="195"/>
      <c r="BZ90" s="195"/>
      <c r="CA90" s="195"/>
      <c r="CB90" s="195"/>
      <c r="CC90" s="195"/>
      <c r="CD90" s="195"/>
      <c r="CE90" s="174"/>
      <c r="CF90" s="191">
        <v>0</v>
      </c>
      <c r="CG90" s="192"/>
      <c r="CH90" s="192"/>
      <c r="CI90" s="192"/>
      <c r="CJ90" s="192"/>
      <c r="CK90" s="192"/>
      <c r="CL90" s="192"/>
      <c r="CM90" s="192"/>
      <c r="CN90" s="192"/>
      <c r="CO90" s="192"/>
      <c r="CP90" s="192"/>
      <c r="CQ90" s="192"/>
      <c r="CR90" s="192"/>
      <c r="CS90" s="192"/>
      <c r="CT90" s="192"/>
      <c r="CU90" s="193"/>
      <c r="CV90" s="191">
        <v>0</v>
      </c>
      <c r="CW90" s="192"/>
      <c r="CX90" s="192"/>
      <c r="CY90" s="192"/>
      <c r="CZ90" s="192"/>
      <c r="DA90" s="192"/>
      <c r="DB90" s="192"/>
      <c r="DC90" s="192"/>
      <c r="DD90" s="193"/>
      <c r="DE90" s="188">
        <v>0</v>
      </c>
      <c r="DF90" s="189"/>
      <c r="DG90" s="189"/>
      <c r="DH90" s="189"/>
      <c r="DI90" s="189"/>
      <c r="DJ90" s="189"/>
      <c r="DK90" s="189"/>
      <c r="DL90" s="189"/>
      <c r="DM90" s="189"/>
      <c r="DN90" s="189"/>
      <c r="DO90" s="189"/>
      <c r="DP90" s="189"/>
      <c r="DQ90" s="189"/>
      <c r="DR90" s="189"/>
      <c r="DS90" s="189"/>
      <c r="DT90" s="189"/>
      <c r="DU90" s="189"/>
      <c r="DV90" s="189"/>
      <c r="DW90" s="189"/>
      <c r="DX90" s="189"/>
      <c r="DY90" s="189"/>
      <c r="DZ90" s="189"/>
      <c r="EA90" s="189"/>
      <c r="EB90" s="189"/>
      <c r="EC90" s="189"/>
      <c r="ED90" s="189"/>
      <c r="EE90" s="189"/>
      <c r="EF90" s="189"/>
      <c r="EG90" s="189"/>
      <c r="EH90" s="189"/>
      <c r="EI90" s="189"/>
      <c r="EJ90" s="189"/>
      <c r="EK90" s="189"/>
      <c r="EL90" s="189"/>
      <c r="EM90" s="189"/>
      <c r="EN90" s="189"/>
      <c r="EO90" s="189"/>
      <c r="EP90" s="189"/>
      <c r="EQ90" s="189"/>
      <c r="ER90" s="190"/>
      <c r="ES90" s="90"/>
      <c r="ET90" s="90"/>
      <c r="EU90" s="90"/>
      <c r="EV90" s="90"/>
      <c r="EW90" s="90"/>
      <c r="EX90" s="90"/>
    </row>
    <row r="91" spans="1:154" ht="15.75" customHeight="1">
      <c r="A91" s="30">
        <v>54</v>
      </c>
      <c r="B91" s="253" t="s">
        <v>406</v>
      </c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4">
        <v>810</v>
      </c>
      <c r="AJ91" s="255"/>
      <c r="AK91" s="255"/>
      <c r="AL91" s="255"/>
      <c r="AM91" s="255"/>
      <c r="AN91" s="255"/>
      <c r="AO91" s="255"/>
      <c r="AP91" s="255"/>
      <c r="AQ91" s="255"/>
      <c r="AR91" s="256"/>
      <c r="AS91" s="194" t="s">
        <v>322</v>
      </c>
      <c r="AT91" s="195"/>
      <c r="AU91" s="195"/>
      <c r="AV91" s="195"/>
      <c r="AW91" s="195"/>
      <c r="AX91" s="195"/>
      <c r="AY91" s="195"/>
      <c r="AZ91" s="195"/>
      <c r="BA91" s="195"/>
      <c r="BB91" s="174"/>
      <c r="BC91" s="194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74"/>
      <c r="BU91" s="194"/>
      <c r="BV91" s="195"/>
      <c r="BW91" s="195"/>
      <c r="BX91" s="195"/>
      <c r="BY91" s="195"/>
      <c r="BZ91" s="195"/>
      <c r="CA91" s="195"/>
      <c r="CB91" s="195"/>
      <c r="CC91" s="195"/>
      <c r="CD91" s="195"/>
      <c r="CE91" s="174"/>
      <c r="CF91" s="289">
        <f>CF92</f>
        <v>54330</v>
      </c>
      <c r="CG91" s="290"/>
      <c r="CH91" s="290"/>
      <c r="CI91" s="290"/>
      <c r="CJ91" s="290"/>
      <c r="CK91" s="290"/>
      <c r="CL91" s="290"/>
      <c r="CM91" s="290"/>
      <c r="CN91" s="290"/>
      <c r="CO91" s="290"/>
      <c r="CP91" s="290"/>
      <c r="CQ91" s="290"/>
      <c r="CR91" s="290"/>
      <c r="CS91" s="290"/>
      <c r="CT91" s="290"/>
      <c r="CU91" s="291"/>
      <c r="CV91" s="191">
        <f>CV92</f>
        <v>54330</v>
      </c>
      <c r="CW91" s="192"/>
      <c r="CX91" s="192"/>
      <c r="CY91" s="192"/>
      <c r="CZ91" s="192"/>
      <c r="DA91" s="192"/>
      <c r="DB91" s="192"/>
      <c r="DC91" s="192"/>
      <c r="DD91" s="193"/>
      <c r="DE91" s="188">
        <f>DE92</f>
        <v>54330</v>
      </c>
      <c r="DF91" s="189"/>
      <c r="DG91" s="189"/>
      <c r="DH91" s="189"/>
      <c r="DI91" s="189"/>
      <c r="DJ91" s="189"/>
      <c r="DK91" s="189"/>
      <c r="DL91" s="189"/>
      <c r="DM91" s="189"/>
      <c r="DN91" s="189"/>
      <c r="DO91" s="189"/>
      <c r="DP91" s="189"/>
      <c r="DQ91" s="189"/>
      <c r="DR91" s="189"/>
      <c r="DS91" s="189"/>
      <c r="DT91" s="189"/>
      <c r="DU91" s="189"/>
      <c r="DV91" s="189"/>
      <c r="DW91" s="189"/>
      <c r="DX91" s="189"/>
      <c r="DY91" s="189"/>
      <c r="DZ91" s="189"/>
      <c r="EA91" s="189"/>
      <c r="EB91" s="189"/>
      <c r="EC91" s="189"/>
      <c r="ED91" s="189"/>
      <c r="EE91" s="189"/>
      <c r="EF91" s="189"/>
      <c r="EG91" s="189"/>
      <c r="EH91" s="189"/>
      <c r="EI91" s="189"/>
      <c r="EJ91" s="189"/>
      <c r="EK91" s="189"/>
      <c r="EL91" s="189"/>
      <c r="EM91" s="189"/>
      <c r="EN91" s="189"/>
      <c r="EO91" s="189"/>
      <c r="EP91" s="189"/>
      <c r="EQ91" s="189"/>
      <c r="ER91" s="190"/>
      <c r="ES91" s="90"/>
      <c r="ET91" s="90"/>
      <c r="EU91" s="90"/>
      <c r="EV91" s="90"/>
      <c r="EW91" s="90"/>
      <c r="EX91" s="90"/>
    </row>
    <row r="92" spans="1:154" ht="41.25" customHeight="1">
      <c r="A92" s="30">
        <v>55</v>
      </c>
      <c r="B92" s="253" t="s">
        <v>89</v>
      </c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4">
        <v>810</v>
      </c>
      <c r="AJ92" s="255"/>
      <c r="AK92" s="255"/>
      <c r="AL92" s="255"/>
      <c r="AM92" s="255"/>
      <c r="AN92" s="255"/>
      <c r="AO92" s="255"/>
      <c r="AP92" s="255"/>
      <c r="AQ92" s="255"/>
      <c r="AR92" s="256"/>
      <c r="AS92" s="194" t="s">
        <v>322</v>
      </c>
      <c r="AT92" s="195"/>
      <c r="AU92" s="195"/>
      <c r="AV92" s="195"/>
      <c r="AW92" s="195"/>
      <c r="AX92" s="195"/>
      <c r="AY92" s="195"/>
      <c r="AZ92" s="195"/>
      <c r="BA92" s="195"/>
      <c r="BB92" s="174"/>
      <c r="BC92" s="194" t="s">
        <v>310</v>
      </c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74"/>
      <c r="BU92" s="194"/>
      <c r="BV92" s="195"/>
      <c r="BW92" s="195"/>
      <c r="BX92" s="195"/>
      <c r="BY92" s="195"/>
      <c r="BZ92" s="195"/>
      <c r="CA92" s="195"/>
      <c r="CB92" s="195"/>
      <c r="CC92" s="195"/>
      <c r="CD92" s="195"/>
      <c r="CE92" s="174"/>
      <c r="CF92" s="191">
        <f>CF93</f>
        <v>54330</v>
      </c>
      <c r="CG92" s="192"/>
      <c r="CH92" s="192"/>
      <c r="CI92" s="192"/>
      <c r="CJ92" s="192"/>
      <c r="CK92" s="192"/>
      <c r="CL92" s="192"/>
      <c r="CM92" s="192"/>
      <c r="CN92" s="192"/>
      <c r="CO92" s="192"/>
      <c r="CP92" s="192"/>
      <c r="CQ92" s="192"/>
      <c r="CR92" s="192"/>
      <c r="CS92" s="192"/>
      <c r="CT92" s="192"/>
      <c r="CU92" s="193"/>
      <c r="CV92" s="191">
        <f>CV93</f>
        <v>54330</v>
      </c>
      <c r="CW92" s="192"/>
      <c r="CX92" s="192"/>
      <c r="CY92" s="192"/>
      <c r="CZ92" s="192"/>
      <c r="DA92" s="192"/>
      <c r="DB92" s="192"/>
      <c r="DC92" s="192"/>
      <c r="DD92" s="193"/>
      <c r="DE92" s="188">
        <f>DE93</f>
        <v>54330</v>
      </c>
      <c r="DF92" s="189"/>
      <c r="DG92" s="189"/>
      <c r="DH92" s="189"/>
      <c r="DI92" s="189"/>
      <c r="DJ92" s="189"/>
      <c r="DK92" s="189"/>
      <c r="DL92" s="189"/>
      <c r="DM92" s="189"/>
      <c r="DN92" s="189"/>
      <c r="DO92" s="189"/>
      <c r="DP92" s="189"/>
      <c r="DQ92" s="189"/>
      <c r="DR92" s="189"/>
      <c r="DS92" s="189"/>
      <c r="DT92" s="189"/>
      <c r="DU92" s="189"/>
      <c r="DV92" s="189"/>
      <c r="DW92" s="189"/>
      <c r="DX92" s="189"/>
      <c r="DY92" s="189"/>
      <c r="DZ92" s="189"/>
      <c r="EA92" s="189"/>
      <c r="EB92" s="189"/>
      <c r="EC92" s="189"/>
      <c r="ED92" s="189"/>
      <c r="EE92" s="189"/>
      <c r="EF92" s="189"/>
      <c r="EG92" s="189"/>
      <c r="EH92" s="189"/>
      <c r="EI92" s="189"/>
      <c r="EJ92" s="189"/>
      <c r="EK92" s="189"/>
      <c r="EL92" s="189"/>
      <c r="EM92" s="189"/>
      <c r="EN92" s="189"/>
      <c r="EO92" s="189"/>
      <c r="EP92" s="189"/>
      <c r="EQ92" s="189"/>
      <c r="ER92" s="190"/>
      <c r="ES92" s="90"/>
      <c r="ET92" s="90"/>
      <c r="EU92" s="90"/>
      <c r="EV92" s="90"/>
      <c r="EW92" s="90"/>
      <c r="EX92" s="90"/>
    </row>
    <row r="93" spans="1:154" ht="24" customHeight="1">
      <c r="A93" s="30">
        <v>56</v>
      </c>
      <c r="B93" s="253" t="s">
        <v>90</v>
      </c>
      <c r="C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4">
        <v>810</v>
      </c>
      <c r="AJ93" s="255"/>
      <c r="AK93" s="255"/>
      <c r="AL93" s="255"/>
      <c r="AM93" s="255"/>
      <c r="AN93" s="255"/>
      <c r="AO93" s="255"/>
      <c r="AP93" s="255"/>
      <c r="AQ93" s="255"/>
      <c r="AR93" s="256"/>
      <c r="AS93" s="194" t="s">
        <v>322</v>
      </c>
      <c r="AT93" s="195"/>
      <c r="AU93" s="195"/>
      <c r="AV93" s="195"/>
      <c r="AW93" s="195"/>
      <c r="AX93" s="195"/>
      <c r="AY93" s="195"/>
      <c r="AZ93" s="195"/>
      <c r="BA93" s="195"/>
      <c r="BB93" s="174"/>
      <c r="BC93" s="194" t="s">
        <v>309</v>
      </c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74"/>
      <c r="BU93" s="194"/>
      <c r="BV93" s="195"/>
      <c r="BW93" s="195"/>
      <c r="BX93" s="195"/>
      <c r="BY93" s="195"/>
      <c r="BZ93" s="195"/>
      <c r="CA93" s="195"/>
      <c r="CB93" s="195"/>
      <c r="CC93" s="195"/>
      <c r="CD93" s="195"/>
      <c r="CE93" s="174"/>
      <c r="CF93" s="191">
        <f>CF94+CF100+CF130</f>
        <v>54330</v>
      </c>
      <c r="CG93" s="192"/>
      <c r="CH93" s="192"/>
      <c r="CI93" s="192"/>
      <c r="CJ93" s="192"/>
      <c r="CK93" s="192"/>
      <c r="CL93" s="192"/>
      <c r="CM93" s="192"/>
      <c r="CN93" s="192"/>
      <c r="CO93" s="192"/>
      <c r="CP93" s="192"/>
      <c r="CQ93" s="192"/>
      <c r="CR93" s="192"/>
      <c r="CS93" s="192"/>
      <c r="CT93" s="192"/>
      <c r="CU93" s="193"/>
      <c r="CV93" s="191">
        <f>CV94+CV100+CV130</f>
        <v>54330</v>
      </c>
      <c r="CW93" s="192"/>
      <c r="CX93" s="192"/>
      <c r="CY93" s="192"/>
      <c r="CZ93" s="192"/>
      <c r="DA93" s="192"/>
      <c r="DB93" s="192"/>
      <c r="DC93" s="192"/>
      <c r="DD93" s="193"/>
      <c r="DE93" s="188">
        <f>DE94+DE100+DE130</f>
        <v>54330</v>
      </c>
      <c r="DF93" s="189"/>
      <c r="DG93" s="189"/>
      <c r="DH93" s="189"/>
      <c r="DI93" s="189"/>
      <c r="DJ93" s="189"/>
      <c r="DK93" s="189"/>
      <c r="DL93" s="189"/>
      <c r="DM93" s="189"/>
      <c r="DN93" s="189"/>
      <c r="DO93" s="189"/>
      <c r="DP93" s="189"/>
      <c r="DQ93" s="189"/>
      <c r="DR93" s="189"/>
      <c r="DS93" s="189"/>
      <c r="DT93" s="189"/>
      <c r="DU93" s="189"/>
      <c r="DV93" s="189"/>
      <c r="DW93" s="189"/>
      <c r="DX93" s="189"/>
      <c r="DY93" s="189"/>
      <c r="DZ93" s="189"/>
      <c r="EA93" s="189"/>
      <c r="EB93" s="189"/>
      <c r="EC93" s="189"/>
      <c r="ED93" s="189"/>
      <c r="EE93" s="189"/>
      <c r="EF93" s="189"/>
      <c r="EG93" s="189"/>
      <c r="EH93" s="189"/>
      <c r="EI93" s="189"/>
      <c r="EJ93" s="189"/>
      <c r="EK93" s="189"/>
      <c r="EL93" s="189"/>
      <c r="EM93" s="189"/>
      <c r="EN93" s="189"/>
      <c r="EO93" s="189"/>
      <c r="EP93" s="189"/>
      <c r="EQ93" s="189"/>
      <c r="ER93" s="190"/>
      <c r="ES93" s="90"/>
      <c r="ET93" s="90"/>
      <c r="EU93" s="90"/>
      <c r="EV93" s="90"/>
      <c r="EW93" s="90"/>
      <c r="EX93" s="90"/>
    </row>
    <row r="94" spans="1:154" ht="75" customHeight="1">
      <c r="A94" s="30">
        <v>57</v>
      </c>
      <c r="B94" s="253" t="s">
        <v>102</v>
      </c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4">
        <v>810</v>
      </c>
      <c r="AJ94" s="255"/>
      <c r="AK94" s="255"/>
      <c r="AL94" s="255"/>
      <c r="AM94" s="255"/>
      <c r="AN94" s="255"/>
      <c r="AO94" s="255"/>
      <c r="AP94" s="255"/>
      <c r="AQ94" s="255"/>
      <c r="AR94" s="256"/>
      <c r="AS94" s="194" t="s">
        <v>322</v>
      </c>
      <c r="AT94" s="195"/>
      <c r="AU94" s="195"/>
      <c r="AV94" s="195"/>
      <c r="AW94" s="195"/>
      <c r="AX94" s="195"/>
      <c r="AY94" s="195"/>
      <c r="AZ94" s="195"/>
      <c r="BA94" s="195"/>
      <c r="BB94" s="174"/>
      <c r="BC94" s="194" t="s">
        <v>84</v>
      </c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74"/>
      <c r="BU94" s="194"/>
      <c r="BV94" s="195"/>
      <c r="BW94" s="195"/>
      <c r="BX94" s="195"/>
      <c r="BY94" s="195"/>
      <c r="BZ94" s="195"/>
      <c r="CA94" s="195"/>
      <c r="CB94" s="195"/>
      <c r="CC94" s="195"/>
      <c r="CD94" s="195"/>
      <c r="CE94" s="174"/>
      <c r="CF94" s="191">
        <f>CF95</f>
        <v>24330</v>
      </c>
      <c r="CG94" s="192"/>
      <c r="CH94" s="192"/>
      <c r="CI94" s="192"/>
      <c r="CJ94" s="192"/>
      <c r="CK94" s="192"/>
      <c r="CL94" s="192"/>
      <c r="CM94" s="192"/>
      <c r="CN94" s="192"/>
      <c r="CO94" s="192"/>
      <c r="CP94" s="192"/>
      <c r="CQ94" s="192"/>
      <c r="CR94" s="192"/>
      <c r="CS94" s="192"/>
      <c r="CT94" s="192"/>
      <c r="CU94" s="193"/>
      <c r="CV94" s="191">
        <f>CV95</f>
        <v>24330</v>
      </c>
      <c r="CW94" s="192"/>
      <c r="CX94" s="192"/>
      <c r="CY94" s="192"/>
      <c r="CZ94" s="192"/>
      <c r="DA94" s="192"/>
      <c r="DB94" s="192"/>
      <c r="DC94" s="192"/>
      <c r="DD94" s="193"/>
      <c r="DE94" s="188">
        <f>DE95</f>
        <v>24330</v>
      </c>
      <c r="DF94" s="189"/>
      <c r="DG94" s="189"/>
      <c r="DH94" s="189"/>
      <c r="DI94" s="189"/>
      <c r="DJ94" s="189"/>
      <c r="DK94" s="189"/>
      <c r="DL94" s="189"/>
      <c r="DM94" s="189"/>
      <c r="DN94" s="189"/>
      <c r="DO94" s="189"/>
      <c r="DP94" s="189"/>
      <c r="DQ94" s="189"/>
      <c r="DR94" s="189"/>
      <c r="DS94" s="189"/>
      <c r="DT94" s="189"/>
      <c r="DU94" s="189"/>
      <c r="DV94" s="189"/>
      <c r="DW94" s="189"/>
      <c r="DX94" s="189"/>
      <c r="DY94" s="189"/>
      <c r="DZ94" s="189"/>
      <c r="EA94" s="189"/>
      <c r="EB94" s="189"/>
      <c r="EC94" s="189"/>
      <c r="ED94" s="189"/>
      <c r="EE94" s="189"/>
      <c r="EF94" s="189"/>
      <c r="EG94" s="189"/>
      <c r="EH94" s="189"/>
      <c r="EI94" s="189"/>
      <c r="EJ94" s="189"/>
      <c r="EK94" s="189"/>
      <c r="EL94" s="189"/>
      <c r="EM94" s="189"/>
      <c r="EN94" s="189"/>
      <c r="EO94" s="189"/>
      <c r="EP94" s="189"/>
      <c r="EQ94" s="189"/>
      <c r="ER94" s="190"/>
      <c r="ES94" s="90"/>
      <c r="ET94" s="90"/>
      <c r="EU94" s="90"/>
      <c r="EV94" s="90"/>
      <c r="EW94" s="90"/>
      <c r="EX94" s="90"/>
    </row>
    <row r="95" spans="1:154" ht="23.25" customHeight="1">
      <c r="A95" s="30">
        <v>58</v>
      </c>
      <c r="B95" s="253" t="s">
        <v>274</v>
      </c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4">
        <v>810</v>
      </c>
      <c r="AJ95" s="255"/>
      <c r="AK95" s="255"/>
      <c r="AL95" s="255"/>
      <c r="AM95" s="255"/>
      <c r="AN95" s="255"/>
      <c r="AO95" s="255"/>
      <c r="AP95" s="255"/>
      <c r="AQ95" s="255"/>
      <c r="AR95" s="256"/>
      <c r="AS95" s="194" t="s">
        <v>322</v>
      </c>
      <c r="AT95" s="195"/>
      <c r="AU95" s="195"/>
      <c r="AV95" s="195"/>
      <c r="AW95" s="195"/>
      <c r="AX95" s="195"/>
      <c r="AY95" s="195"/>
      <c r="AZ95" s="195"/>
      <c r="BA95" s="195"/>
      <c r="BB95" s="174"/>
      <c r="BC95" s="194" t="s">
        <v>84</v>
      </c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74"/>
      <c r="BU95" s="194" t="s">
        <v>183</v>
      </c>
      <c r="BV95" s="195"/>
      <c r="BW95" s="195"/>
      <c r="BX95" s="195"/>
      <c r="BY95" s="195"/>
      <c r="BZ95" s="195"/>
      <c r="CA95" s="195"/>
      <c r="CB95" s="195"/>
      <c r="CC95" s="195"/>
      <c r="CD95" s="195"/>
      <c r="CE95" s="174"/>
      <c r="CF95" s="191">
        <f>CF96</f>
        <v>24330</v>
      </c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3"/>
      <c r="CV95" s="191">
        <f>CV96</f>
        <v>24330</v>
      </c>
      <c r="CW95" s="192"/>
      <c r="CX95" s="192"/>
      <c r="CY95" s="192"/>
      <c r="CZ95" s="192"/>
      <c r="DA95" s="192"/>
      <c r="DB95" s="192"/>
      <c r="DC95" s="192"/>
      <c r="DD95" s="193"/>
      <c r="DE95" s="188">
        <f>DE96</f>
        <v>24330</v>
      </c>
      <c r="DF95" s="189"/>
      <c r="DG95" s="189"/>
      <c r="DH95" s="189"/>
      <c r="DI95" s="189"/>
      <c r="DJ95" s="189"/>
      <c r="DK95" s="189"/>
      <c r="DL95" s="189"/>
      <c r="DM95" s="189"/>
      <c r="DN95" s="189"/>
      <c r="DO95" s="189"/>
      <c r="DP95" s="189"/>
      <c r="DQ95" s="189"/>
      <c r="DR95" s="189"/>
      <c r="DS95" s="189"/>
      <c r="DT95" s="189"/>
      <c r="DU95" s="189"/>
      <c r="DV95" s="189"/>
      <c r="DW95" s="189"/>
      <c r="DX95" s="189"/>
      <c r="DY95" s="189"/>
      <c r="DZ95" s="189"/>
      <c r="EA95" s="189"/>
      <c r="EB95" s="189"/>
      <c r="EC95" s="189"/>
      <c r="ED95" s="189"/>
      <c r="EE95" s="189"/>
      <c r="EF95" s="189"/>
      <c r="EG95" s="189"/>
      <c r="EH95" s="189"/>
      <c r="EI95" s="189"/>
      <c r="EJ95" s="189"/>
      <c r="EK95" s="189"/>
      <c r="EL95" s="189"/>
      <c r="EM95" s="189"/>
      <c r="EN95" s="189"/>
      <c r="EO95" s="189"/>
      <c r="EP95" s="189"/>
      <c r="EQ95" s="189"/>
      <c r="ER95" s="190"/>
      <c r="ES95" s="90"/>
      <c r="ET95" s="90"/>
      <c r="EU95" s="90"/>
      <c r="EV95" s="90"/>
      <c r="EW95" s="90"/>
      <c r="EX95" s="90"/>
    </row>
    <row r="96" spans="1:154" ht="26.25" customHeight="1">
      <c r="A96" s="30">
        <v>59</v>
      </c>
      <c r="B96" s="253" t="s">
        <v>185</v>
      </c>
      <c r="C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4">
        <v>810</v>
      </c>
      <c r="AJ96" s="255"/>
      <c r="AK96" s="255"/>
      <c r="AL96" s="255"/>
      <c r="AM96" s="255"/>
      <c r="AN96" s="255"/>
      <c r="AO96" s="255"/>
      <c r="AP96" s="255"/>
      <c r="AQ96" s="255"/>
      <c r="AR96" s="256"/>
      <c r="AS96" s="194" t="s">
        <v>322</v>
      </c>
      <c r="AT96" s="195"/>
      <c r="AU96" s="195"/>
      <c r="AV96" s="195"/>
      <c r="AW96" s="195"/>
      <c r="AX96" s="195"/>
      <c r="AY96" s="195"/>
      <c r="AZ96" s="195"/>
      <c r="BA96" s="195"/>
      <c r="BB96" s="174"/>
      <c r="BC96" s="194" t="s">
        <v>84</v>
      </c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74"/>
      <c r="BU96" s="194" t="s">
        <v>186</v>
      </c>
      <c r="BV96" s="195"/>
      <c r="BW96" s="195"/>
      <c r="BX96" s="195"/>
      <c r="BY96" s="195"/>
      <c r="BZ96" s="195"/>
      <c r="CA96" s="195"/>
      <c r="CB96" s="195"/>
      <c r="CC96" s="195"/>
      <c r="CD96" s="195"/>
      <c r="CE96" s="174"/>
      <c r="CF96" s="191">
        <v>24330</v>
      </c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3"/>
      <c r="CV96" s="191">
        <v>24330</v>
      </c>
      <c r="CW96" s="192"/>
      <c r="CX96" s="192"/>
      <c r="CY96" s="192"/>
      <c r="CZ96" s="192"/>
      <c r="DA96" s="192"/>
      <c r="DB96" s="192"/>
      <c r="DC96" s="192"/>
      <c r="DD96" s="193"/>
      <c r="DE96" s="188">
        <v>24330</v>
      </c>
      <c r="DF96" s="189"/>
      <c r="DG96" s="189"/>
      <c r="DH96" s="189"/>
      <c r="DI96" s="189"/>
      <c r="DJ96" s="189"/>
      <c r="DK96" s="189"/>
      <c r="DL96" s="189"/>
      <c r="DM96" s="189"/>
      <c r="DN96" s="189"/>
      <c r="DO96" s="189"/>
      <c r="DP96" s="189"/>
      <c r="DQ96" s="189"/>
      <c r="DR96" s="189"/>
      <c r="DS96" s="189"/>
      <c r="DT96" s="189"/>
      <c r="DU96" s="189"/>
      <c r="DV96" s="189"/>
      <c r="DW96" s="189"/>
      <c r="DX96" s="189"/>
      <c r="DY96" s="189"/>
      <c r="DZ96" s="189"/>
      <c r="EA96" s="189"/>
      <c r="EB96" s="189"/>
      <c r="EC96" s="189"/>
      <c r="ED96" s="189"/>
      <c r="EE96" s="189"/>
      <c r="EF96" s="189"/>
      <c r="EG96" s="189"/>
      <c r="EH96" s="189"/>
      <c r="EI96" s="189"/>
      <c r="EJ96" s="189"/>
      <c r="EK96" s="189"/>
      <c r="EL96" s="189"/>
      <c r="EM96" s="189"/>
      <c r="EN96" s="189"/>
      <c r="EO96" s="189"/>
      <c r="EP96" s="189"/>
      <c r="EQ96" s="189"/>
      <c r="ER96" s="190"/>
      <c r="ES96" s="90"/>
      <c r="ET96" s="90"/>
      <c r="EU96" s="90"/>
      <c r="EV96" s="90"/>
      <c r="EW96" s="90"/>
      <c r="EX96" s="90"/>
    </row>
    <row r="97" spans="1:154" ht="31.5" customHeight="1" hidden="1">
      <c r="A97" s="30"/>
      <c r="B97" s="253" t="s">
        <v>278</v>
      </c>
      <c r="C97" s="253"/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4">
        <v>824</v>
      </c>
      <c r="AJ97" s="255"/>
      <c r="AK97" s="255"/>
      <c r="AL97" s="255"/>
      <c r="AM97" s="255"/>
      <c r="AN97" s="255"/>
      <c r="AO97" s="255"/>
      <c r="AP97" s="255"/>
      <c r="AQ97" s="255"/>
      <c r="AR97" s="256"/>
      <c r="AS97" s="194" t="s">
        <v>394</v>
      </c>
      <c r="AT97" s="195"/>
      <c r="AU97" s="195"/>
      <c r="AV97" s="195"/>
      <c r="AW97" s="195"/>
      <c r="AX97" s="195"/>
      <c r="AY97" s="195"/>
      <c r="AZ97" s="195"/>
      <c r="BA97" s="195"/>
      <c r="BB97" s="174"/>
      <c r="BC97" s="194" t="s">
        <v>218</v>
      </c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  <c r="BT97" s="174"/>
      <c r="BU97" s="194"/>
      <c r="BV97" s="195"/>
      <c r="BW97" s="195"/>
      <c r="BX97" s="195"/>
      <c r="BY97" s="195"/>
      <c r="BZ97" s="195"/>
      <c r="CA97" s="195"/>
      <c r="CB97" s="195"/>
      <c r="CC97" s="195"/>
      <c r="CD97" s="195"/>
      <c r="CE97" s="174"/>
      <c r="CF97" s="191">
        <v>479640</v>
      </c>
      <c r="CG97" s="192"/>
      <c r="CH97" s="192"/>
      <c r="CI97" s="192"/>
      <c r="CJ97" s="192"/>
      <c r="CK97" s="192"/>
      <c r="CL97" s="192"/>
      <c r="CM97" s="192"/>
      <c r="CN97" s="192"/>
      <c r="CO97" s="192"/>
      <c r="CP97" s="192"/>
      <c r="CQ97" s="192"/>
      <c r="CR97" s="192"/>
      <c r="CS97" s="192"/>
      <c r="CT97" s="192"/>
      <c r="CU97" s="193"/>
      <c r="CV97" s="191">
        <v>0</v>
      </c>
      <c r="CW97" s="192"/>
      <c r="CX97" s="192"/>
      <c r="CY97" s="192"/>
      <c r="CZ97" s="192"/>
      <c r="DA97" s="192"/>
      <c r="DB97" s="192"/>
      <c r="DC97" s="192"/>
      <c r="DD97" s="193"/>
      <c r="DE97" s="188">
        <f>+CV97</f>
        <v>0</v>
      </c>
      <c r="DF97" s="189"/>
      <c r="DG97" s="189"/>
      <c r="DH97" s="189"/>
      <c r="DI97" s="189"/>
      <c r="DJ97" s="189"/>
      <c r="DK97" s="189"/>
      <c r="DL97" s="189"/>
      <c r="DM97" s="189"/>
      <c r="DN97" s="189"/>
      <c r="DO97" s="189"/>
      <c r="DP97" s="189"/>
      <c r="DQ97" s="189"/>
      <c r="DR97" s="189"/>
      <c r="DS97" s="189"/>
      <c r="DT97" s="189"/>
      <c r="DU97" s="189"/>
      <c r="DV97" s="189"/>
      <c r="DW97" s="189"/>
      <c r="DX97" s="189"/>
      <c r="DY97" s="189"/>
      <c r="DZ97" s="189"/>
      <c r="EA97" s="189"/>
      <c r="EB97" s="189"/>
      <c r="EC97" s="189"/>
      <c r="ED97" s="189"/>
      <c r="EE97" s="189"/>
      <c r="EF97" s="189"/>
      <c r="EG97" s="189"/>
      <c r="EH97" s="189"/>
      <c r="EI97" s="189"/>
      <c r="EJ97" s="189"/>
      <c r="EK97" s="189"/>
      <c r="EL97" s="189"/>
      <c r="EM97" s="189"/>
      <c r="EN97" s="189"/>
      <c r="EO97" s="189"/>
      <c r="EP97" s="189"/>
      <c r="EQ97" s="189"/>
      <c r="ER97" s="190"/>
      <c r="ES97" s="90"/>
      <c r="ET97" s="90"/>
      <c r="EU97" s="90"/>
      <c r="EV97" s="90"/>
      <c r="EW97" s="90"/>
      <c r="EX97" s="90"/>
    </row>
    <row r="98" spans="1:154" ht="27" customHeight="1" hidden="1">
      <c r="A98" s="30"/>
      <c r="B98" s="253" t="s">
        <v>274</v>
      </c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  <c r="AI98" s="254">
        <v>824</v>
      </c>
      <c r="AJ98" s="255"/>
      <c r="AK98" s="255"/>
      <c r="AL98" s="255"/>
      <c r="AM98" s="255"/>
      <c r="AN98" s="255"/>
      <c r="AO98" s="255"/>
      <c r="AP98" s="255"/>
      <c r="AQ98" s="255"/>
      <c r="AR98" s="256"/>
      <c r="AS98" s="194" t="s">
        <v>394</v>
      </c>
      <c r="AT98" s="195"/>
      <c r="AU98" s="195"/>
      <c r="AV98" s="195"/>
      <c r="AW98" s="195"/>
      <c r="AX98" s="195"/>
      <c r="AY98" s="195"/>
      <c r="AZ98" s="195"/>
      <c r="BA98" s="195"/>
      <c r="BB98" s="174"/>
      <c r="BC98" s="194" t="s">
        <v>218</v>
      </c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74"/>
      <c r="BU98" s="194" t="s">
        <v>183</v>
      </c>
      <c r="BV98" s="195"/>
      <c r="BW98" s="195"/>
      <c r="BX98" s="195"/>
      <c r="BY98" s="195"/>
      <c r="BZ98" s="195"/>
      <c r="CA98" s="195"/>
      <c r="CB98" s="195"/>
      <c r="CC98" s="195"/>
      <c r="CD98" s="195"/>
      <c r="CE98" s="174"/>
      <c r="CF98" s="191">
        <v>0</v>
      </c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  <c r="CQ98" s="192"/>
      <c r="CR98" s="192"/>
      <c r="CS98" s="192"/>
      <c r="CT98" s="192"/>
      <c r="CU98" s="193"/>
      <c r="CV98" s="191">
        <f>CV99</f>
        <v>0</v>
      </c>
      <c r="CW98" s="192"/>
      <c r="CX98" s="192"/>
      <c r="CY98" s="192"/>
      <c r="CZ98" s="192"/>
      <c r="DA98" s="192"/>
      <c r="DB98" s="192"/>
      <c r="DC98" s="192"/>
      <c r="DD98" s="193"/>
      <c r="DE98" s="188">
        <f>+CV98</f>
        <v>0</v>
      </c>
      <c r="DF98" s="189"/>
      <c r="DG98" s="189"/>
      <c r="DH98" s="189"/>
      <c r="DI98" s="189"/>
      <c r="DJ98" s="189"/>
      <c r="DK98" s="189"/>
      <c r="DL98" s="189"/>
      <c r="DM98" s="189"/>
      <c r="DN98" s="189"/>
      <c r="DO98" s="189"/>
      <c r="DP98" s="189"/>
      <c r="DQ98" s="189"/>
      <c r="DR98" s="189"/>
      <c r="DS98" s="189"/>
      <c r="DT98" s="189"/>
      <c r="DU98" s="189"/>
      <c r="DV98" s="189"/>
      <c r="DW98" s="189"/>
      <c r="DX98" s="189"/>
      <c r="DY98" s="189"/>
      <c r="DZ98" s="189"/>
      <c r="EA98" s="189"/>
      <c r="EB98" s="189"/>
      <c r="EC98" s="189"/>
      <c r="ED98" s="189"/>
      <c r="EE98" s="189"/>
      <c r="EF98" s="189"/>
      <c r="EG98" s="189"/>
      <c r="EH98" s="189"/>
      <c r="EI98" s="189"/>
      <c r="EJ98" s="189"/>
      <c r="EK98" s="189"/>
      <c r="EL98" s="189"/>
      <c r="EM98" s="189"/>
      <c r="EN98" s="189"/>
      <c r="EO98" s="189"/>
      <c r="EP98" s="189"/>
      <c r="EQ98" s="189"/>
      <c r="ER98" s="190"/>
      <c r="ES98" s="90"/>
      <c r="ET98" s="90"/>
      <c r="EU98" s="90"/>
      <c r="EV98" s="90"/>
      <c r="EW98" s="90"/>
      <c r="EX98" s="90"/>
    </row>
    <row r="99" spans="1:154" ht="24" customHeight="1" hidden="1">
      <c r="A99" s="30"/>
      <c r="B99" s="253" t="s">
        <v>185</v>
      </c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3"/>
      <c r="AH99" s="253"/>
      <c r="AI99" s="254">
        <v>824</v>
      </c>
      <c r="AJ99" s="255"/>
      <c r="AK99" s="255"/>
      <c r="AL99" s="255"/>
      <c r="AM99" s="255"/>
      <c r="AN99" s="255"/>
      <c r="AO99" s="255"/>
      <c r="AP99" s="255"/>
      <c r="AQ99" s="255"/>
      <c r="AR99" s="256"/>
      <c r="AS99" s="194" t="s">
        <v>394</v>
      </c>
      <c r="AT99" s="195"/>
      <c r="AU99" s="195"/>
      <c r="AV99" s="195"/>
      <c r="AW99" s="195"/>
      <c r="AX99" s="195"/>
      <c r="AY99" s="195"/>
      <c r="AZ99" s="195"/>
      <c r="BA99" s="195"/>
      <c r="BB99" s="174"/>
      <c r="BC99" s="194" t="s">
        <v>218</v>
      </c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5"/>
      <c r="BR99" s="195"/>
      <c r="BS99" s="195"/>
      <c r="BT99" s="174"/>
      <c r="BU99" s="194" t="s">
        <v>186</v>
      </c>
      <c r="BV99" s="195"/>
      <c r="BW99" s="195"/>
      <c r="BX99" s="195"/>
      <c r="BY99" s="195"/>
      <c r="BZ99" s="195"/>
      <c r="CA99" s="195"/>
      <c r="CB99" s="195"/>
      <c r="CC99" s="195"/>
      <c r="CD99" s="195"/>
      <c r="CE99" s="174"/>
      <c r="CF99" s="191">
        <f>CF100</f>
        <v>15000</v>
      </c>
      <c r="CG99" s="192"/>
      <c r="CH99" s="192"/>
      <c r="CI99" s="192"/>
      <c r="CJ99" s="192"/>
      <c r="CK99" s="192"/>
      <c r="CL99" s="192"/>
      <c r="CM99" s="192"/>
      <c r="CN99" s="192"/>
      <c r="CO99" s="192"/>
      <c r="CP99" s="192"/>
      <c r="CQ99" s="192"/>
      <c r="CR99" s="192"/>
      <c r="CS99" s="192"/>
      <c r="CT99" s="192"/>
      <c r="CU99" s="193"/>
      <c r="CV99" s="191">
        <v>0</v>
      </c>
      <c r="CW99" s="192"/>
      <c r="CX99" s="192"/>
      <c r="CY99" s="192"/>
      <c r="CZ99" s="192"/>
      <c r="DA99" s="192"/>
      <c r="DB99" s="192"/>
      <c r="DC99" s="192"/>
      <c r="DD99" s="193"/>
      <c r="DE99" s="188">
        <f>+CV99</f>
        <v>0</v>
      </c>
      <c r="DF99" s="189"/>
      <c r="DG99" s="189"/>
      <c r="DH99" s="189"/>
      <c r="DI99" s="189"/>
      <c r="DJ99" s="189"/>
      <c r="DK99" s="189"/>
      <c r="DL99" s="189"/>
      <c r="DM99" s="189"/>
      <c r="DN99" s="189"/>
      <c r="DO99" s="189"/>
      <c r="DP99" s="189"/>
      <c r="DQ99" s="189"/>
      <c r="DR99" s="189"/>
      <c r="DS99" s="189"/>
      <c r="DT99" s="189"/>
      <c r="DU99" s="189"/>
      <c r="DV99" s="189"/>
      <c r="DW99" s="189"/>
      <c r="DX99" s="189"/>
      <c r="DY99" s="189"/>
      <c r="DZ99" s="189"/>
      <c r="EA99" s="189"/>
      <c r="EB99" s="189"/>
      <c r="EC99" s="189"/>
      <c r="ED99" s="189"/>
      <c r="EE99" s="189"/>
      <c r="EF99" s="189"/>
      <c r="EG99" s="189"/>
      <c r="EH99" s="189"/>
      <c r="EI99" s="189"/>
      <c r="EJ99" s="189"/>
      <c r="EK99" s="189"/>
      <c r="EL99" s="189"/>
      <c r="EM99" s="189"/>
      <c r="EN99" s="189"/>
      <c r="EO99" s="189"/>
      <c r="EP99" s="189"/>
      <c r="EQ99" s="189"/>
      <c r="ER99" s="190"/>
      <c r="ES99" s="90"/>
      <c r="ET99" s="90"/>
      <c r="EU99" s="90"/>
      <c r="EV99" s="90"/>
      <c r="EW99" s="90"/>
      <c r="EX99" s="90"/>
    </row>
    <row r="100" spans="1:154" ht="76.5" customHeight="1">
      <c r="A100" s="30">
        <v>60</v>
      </c>
      <c r="B100" s="253" t="s">
        <v>103</v>
      </c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3"/>
      <c r="AH100" s="253"/>
      <c r="AI100" s="254">
        <v>810</v>
      </c>
      <c r="AJ100" s="255"/>
      <c r="AK100" s="255"/>
      <c r="AL100" s="255"/>
      <c r="AM100" s="255"/>
      <c r="AN100" s="255"/>
      <c r="AO100" s="255"/>
      <c r="AP100" s="255"/>
      <c r="AQ100" s="255"/>
      <c r="AR100" s="256"/>
      <c r="AS100" s="194" t="s">
        <v>322</v>
      </c>
      <c r="AT100" s="195"/>
      <c r="AU100" s="195"/>
      <c r="AV100" s="195"/>
      <c r="AW100" s="195"/>
      <c r="AX100" s="195"/>
      <c r="AY100" s="195"/>
      <c r="AZ100" s="195"/>
      <c r="BA100" s="195"/>
      <c r="BB100" s="174"/>
      <c r="BC100" s="194" t="s">
        <v>83</v>
      </c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74"/>
      <c r="BU100" s="194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74"/>
      <c r="CF100" s="191">
        <f>CF101</f>
        <v>15000</v>
      </c>
      <c r="CG100" s="192"/>
      <c r="CH100" s="192"/>
      <c r="CI100" s="192"/>
      <c r="CJ100" s="192"/>
      <c r="CK100" s="192"/>
      <c r="CL100" s="192"/>
      <c r="CM100" s="192"/>
      <c r="CN100" s="192"/>
      <c r="CO100" s="192"/>
      <c r="CP100" s="192"/>
      <c r="CQ100" s="192"/>
      <c r="CR100" s="192"/>
      <c r="CS100" s="192"/>
      <c r="CT100" s="192"/>
      <c r="CU100" s="193"/>
      <c r="CV100" s="191">
        <f>CV101</f>
        <v>15000</v>
      </c>
      <c r="CW100" s="192"/>
      <c r="CX100" s="192"/>
      <c r="CY100" s="192"/>
      <c r="CZ100" s="192"/>
      <c r="DA100" s="192"/>
      <c r="DB100" s="192"/>
      <c r="DC100" s="192"/>
      <c r="DD100" s="193"/>
      <c r="DE100" s="188">
        <f>+CV100</f>
        <v>15000</v>
      </c>
      <c r="DF100" s="189"/>
      <c r="DG100" s="189"/>
      <c r="DH100" s="189"/>
      <c r="DI100" s="189"/>
      <c r="DJ100" s="189"/>
      <c r="DK100" s="189"/>
      <c r="DL100" s="189"/>
      <c r="DM100" s="189"/>
      <c r="DN100" s="189"/>
      <c r="DO100" s="189"/>
      <c r="DP100" s="189"/>
      <c r="DQ100" s="189"/>
      <c r="DR100" s="189"/>
      <c r="DS100" s="189"/>
      <c r="DT100" s="189"/>
      <c r="DU100" s="189"/>
      <c r="DV100" s="189"/>
      <c r="DW100" s="189"/>
      <c r="DX100" s="189"/>
      <c r="DY100" s="189"/>
      <c r="DZ100" s="189"/>
      <c r="EA100" s="189"/>
      <c r="EB100" s="189"/>
      <c r="EC100" s="189"/>
      <c r="ED100" s="189"/>
      <c r="EE100" s="189"/>
      <c r="EF100" s="189"/>
      <c r="EG100" s="189"/>
      <c r="EH100" s="189"/>
      <c r="EI100" s="189"/>
      <c r="EJ100" s="189"/>
      <c r="EK100" s="189"/>
      <c r="EL100" s="189"/>
      <c r="EM100" s="189"/>
      <c r="EN100" s="189"/>
      <c r="EO100" s="189"/>
      <c r="EP100" s="189"/>
      <c r="EQ100" s="189"/>
      <c r="ER100" s="190"/>
      <c r="ES100" s="90"/>
      <c r="ET100" s="90"/>
      <c r="EU100" s="90"/>
      <c r="EV100" s="90"/>
      <c r="EW100" s="90"/>
      <c r="EX100" s="90"/>
    </row>
    <row r="101" spans="1:154" ht="22.5" customHeight="1">
      <c r="A101" s="30">
        <v>61</v>
      </c>
      <c r="B101" s="253" t="s">
        <v>274</v>
      </c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4">
        <v>810</v>
      </c>
      <c r="AJ101" s="255"/>
      <c r="AK101" s="255"/>
      <c r="AL101" s="255"/>
      <c r="AM101" s="255"/>
      <c r="AN101" s="255"/>
      <c r="AO101" s="255"/>
      <c r="AP101" s="255"/>
      <c r="AQ101" s="255"/>
      <c r="AR101" s="256"/>
      <c r="AS101" s="194" t="s">
        <v>322</v>
      </c>
      <c r="AT101" s="195"/>
      <c r="AU101" s="195"/>
      <c r="AV101" s="195"/>
      <c r="AW101" s="195"/>
      <c r="AX101" s="195"/>
      <c r="AY101" s="195"/>
      <c r="AZ101" s="195"/>
      <c r="BA101" s="195"/>
      <c r="BB101" s="174"/>
      <c r="BC101" s="194" t="s">
        <v>83</v>
      </c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74"/>
      <c r="BU101" s="194" t="s">
        <v>183</v>
      </c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74"/>
      <c r="CF101" s="191">
        <f>CF102</f>
        <v>15000</v>
      </c>
      <c r="CG101" s="192"/>
      <c r="CH101" s="192"/>
      <c r="CI101" s="192"/>
      <c r="CJ101" s="192"/>
      <c r="CK101" s="192"/>
      <c r="CL101" s="192"/>
      <c r="CM101" s="192"/>
      <c r="CN101" s="192"/>
      <c r="CO101" s="192"/>
      <c r="CP101" s="192"/>
      <c r="CQ101" s="192"/>
      <c r="CR101" s="192"/>
      <c r="CS101" s="192"/>
      <c r="CT101" s="192"/>
      <c r="CU101" s="193"/>
      <c r="CV101" s="191">
        <f>CV102</f>
        <v>15000</v>
      </c>
      <c r="CW101" s="192"/>
      <c r="CX101" s="192"/>
      <c r="CY101" s="192"/>
      <c r="CZ101" s="192"/>
      <c r="DA101" s="192"/>
      <c r="DB101" s="192"/>
      <c r="DC101" s="192"/>
      <c r="DD101" s="193"/>
      <c r="DE101" s="188">
        <f>+CV101</f>
        <v>15000</v>
      </c>
      <c r="DF101" s="189"/>
      <c r="DG101" s="189"/>
      <c r="DH101" s="189"/>
      <c r="DI101" s="189"/>
      <c r="DJ101" s="189"/>
      <c r="DK101" s="189"/>
      <c r="DL101" s="189"/>
      <c r="DM101" s="189"/>
      <c r="DN101" s="189"/>
      <c r="DO101" s="189"/>
      <c r="DP101" s="189"/>
      <c r="DQ101" s="189"/>
      <c r="DR101" s="189"/>
      <c r="DS101" s="189"/>
      <c r="DT101" s="189"/>
      <c r="DU101" s="189"/>
      <c r="DV101" s="189"/>
      <c r="DW101" s="189"/>
      <c r="DX101" s="189"/>
      <c r="DY101" s="189"/>
      <c r="DZ101" s="189"/>
      <c r="EA101" s="189"/>
      <c r="EB101" s="189"/>
      <c r="EC101" s="189"/>
      <c r="ED101" s="189"/>
      <c r="EE101" s="189"/>
      <c r="EF101" s="189"/>
      <c r="EG101" s="189"/>
      <c r="EH101" s="189"/>
      <c r="EI101" s="189"/>
      <c r="EJ101" s="189"/>
      <c r="EK101" s="189"/>
      <c r="EL101" s="189"/>
      <c r="EM101" s="189"/>
      <c r="EN101" s="189"/>
      <c r="EO101" s="189"/>
      <c r="EP101" s="189"/>
      <c r="EQ101" s="189"/>
      <c r="ER101" s="190"/>
      <c r="ES101" s="90"/>
      <c r="ET101" s="90"/>
      <c r="EU101" s="90"/>
      <c r="EV101" s="90"/>
      <c r="EW101" s="90"/>
      <c r="EX101" s="90"/>
    </row>
    <row r="102" spans="1:154" ht="32.25" customHeight="1">
      <c r="A102" s="30">
        <v>62</v>
      </c>
      <c r="B102" s="253" t="s">
        <v>185</v>
      </c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4">
        <v>810</v>
      </c>
      <c r="AJ102" s="255"/>
      <c r="AK102" s="255"/>
      <c r="AL102" s="255"/>
      <c r="AM102" s="255"/>
      <c r="AN102" s="255"/>
      <c r="AO102" s="255"/>
      <c r="AP102" s="255"/>
      <c r="AQ102" s="255"/>
      <c r="AR102" s="256"/>
      <c r="AS102" s="194" t="s">
        <v>322</v>
      </c>
      <c r="AT102" s="195"/>
      <c r="AU102" s="195"/>
      <c r="AV102" s="195"/>
      <c r="AW102" s="195"/>
      <c r="AX102" s="195"/>
      <c r="AY102" s="195"/>
      <c r="AZ102" s="195"/>
      <c r="BA102" s="195"/>
      <c r="BB102" s="174"/>
      <c r="BC102" s="194" t="s">
        <v>83</v>
      </c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195"/>
      <c r="BN102" s="195"/>
      <c r="BO102" s="195"/>
      <c r="BP102" s="195"/>
      <c r="BQ102" s="195"/>
      <c r="BR102" s="195"/>
      <c r="BS102" s="195"/>
      <c r="BT102" s="174"/>
      <c r="BU102" s="194" t="s">
        <v>186</v>
      </c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74"/>
      <c r="CF102" s="191">
        <v>15000</v>
      </c>
      <c r="CG102" s="192"/>
      <c r="CH102" s="192"/>
      <c r="CI102" s="192"/>
      <c r="CJ102" s="192"/>
      <c r="CK102" s="192"/>
      <c r="CL102" s="192"/>
      <c r="CM102" s="192"/>
      <c r="CN102" s="192"/>
      <c r="CO102" s="192"/>
      <c r="CP102" s="192"/>
      <c r="CQ102" s="192"/>
      <c r="CR102" s="192"/>
      <c r="CS102" s="192"/>
      <c r="CT102" s="192"/>
      <c r="CU102" s="193"/>
      <c r="CV102" s="191">
        <v>15000</v>
      </c>
      <c r="CW102" s="192"/>
      <c r="CX102" s="192"/>
      <c r="CY102" s="192"/>
      <c r="CZ102" s="192"/>
      <c r="DA102" s="192"/>
      <c r="DB102" s="192"/>
      <c r="DC102" s="192"/>
      <c r="DD102" s="193"/>
      <c r="DE102" s="188">
        <v>15000</v>
      </c>
      <c r="DF102" s="189"/>
      <c r="DG102" s="189"/>
      <c r="DH102" s="189"/>
      <c r="DI102" s="189"/>
      <c r="DJ102" s="189"/>
      <c r="DK102" s="189"/>
      <c r="DL102" s="189"/>
      <c r="DM102" s="189"/>
      <c r="DN102" s="189"/>
      <c r="DO102" s="189"/>
      <c r="DP102" s="189"/>
      <c r="DQ102" s="189"/>
      <c r="DR102" s="189"/>
      <c r="DS102" s="189"/>
      <c r="DT102" s="189"/>
      <c r="DU102" s="189"/>
      <c r="DV102" s="189"/>
      <c r="DW102" s="189"/>
      <c r="DX102" s="189"/>
      <c r="DY102" s="189"/>
      <c r="DZ102" s="189"/>
      <c r="EA102" s="189"/>
      <c r="EB102" s="189"/>
      <c r="EC102" s="189"/>
      <c r="ED102" s="189"/>
      <c r="EE102" s="189"/>
      <c r="EF102" s="189"/>
      <c r="EG102" s="189"/>
      <c r="EH102" s="189"/>
      <c r="EI102" s="189"/>
      <c r="EJ102" s="189"/>
      <c r="EK102" s="189"/>
      <c r="EL102" s="189"/>
      <c r="EM102" s="189"/>
      <c r="EN102" s="189"/>
      <c r="EO102" s="189"/>
      <c r="EP102" s="189"/>
      <c r="EQ102" s="189"/>
      <c r="ER102" s="190"/>
      <c r="ES102" s="90"/>
      <c r="ET102" s="90"/>
      <c r="EU102" s="90"/>
      <c r="EV102" s="90"/>
      <c r="EW102" s="90"/>
      <c r="EX102" s="90"/>
    </row>
    <row r="103" spans="1:154" ht="16.5" customHeight="1" hidden="1">
      <c r="A103" s="30">
        <v>81</v>
      </c>
      <c r="B103" s="253" t="s">
        <v>104</v>
      </c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4">
        <v>802</v>
      </c>
      <c r="AJ103" s="255"/>
      <c r="AK103" s="255"/>
      <c r="AL103" s="255"/>
      <c r="AM103" s="255"/>
      <c r="AN103" s="255"/>
      <c r="AO103" s="255"/>
      <c r="AP103" s="255"/>
      <c r="AQ103" s="255"/>
      <c r="AR103" s="256"/>
      <c r="AS103" s="194" t="s">
        <v>394</v>
      </c>
      <c r="AT103" s="195"/>
      <c r="AU103" s="195"/>
      <c r="AV103" s="195"/>
      <c r="AW103" s="195"/>
      <c r="AX103" s="195"/>
      <c r="AY103" s="195"/>
      <c r="AZ103" s="195"/>
      <c r="BA103" s="195"/>
      <c r="BB103" s="174"/>
      <c r="BC103" s="194">
        <v>110085010</v>
      </c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74"/>
      <c r="BU103" s="194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74"/>
      <c r="CF103" s="191">
        <v>44000</v>
      </c>
      <c r="CG103" s="192"/>
      <c r="CH103" s="192"/>
      <c r="CI103" s="192"/>
      <c r="CJ103" s="192"/>
      <c r="CK103" s="192"/>
      <c r="CL103" s="192"/>
      <c r="CM103" s="192"/>
      <c r="CN103" s="192"/>
      <c r="CO103" s="192"/>
      <c r="CP103" s="192"/>
      <c r="CQ103" s="192"/>
      <c r="CR103" s="192"/>
      <c r="CS103" s="192"/>
      <c r="CT103" s="192"/>
      <c r="CU103" s="193"/>
      <c r="CV103" s="191"/>
      <c r="CW103" s="192"/>
      <c r="CX103" s="192"/>
      <c r="CY103" s="192"/>
      <c r="CZ103" s="192"/>
      <c r="DA103" s="192"/>
      <c r="DB103" s="192"/>
      <c r="DC103" s="192"/>
      <c r="DD103" s="193"/>
      <c r="DE103" s="188"/>
      <c r="DF103" s="189"/>
      <c r="DG103" s="189"/>
      <c r="DH103" s="189"/>
      <c r="DI103" s="189"/>
      <c r="DJ103" s="189"/>
      <c r="DK103" s="189"/>
      <c r="DL103" s="189"/>
      <c r="DM103" s="189"/>
      <c r="DN103" s="189"/>
      <c r="DO103" s="189"/>
      <c r="DP103" s="189"/>
      <c r="DQ103" s="189"/>
      <c r="DR103" s="189"/>
      <c r="DS103" s="189"/>
      <c r="DT103" s="189"/>
      <c r="DU103" s="189"/>
      <c r="DV103" s="189"/>
      <c r="DW103" s="189"/>
      <c r="DX103" s="189"/>
      <c r="DY103" s="189"/>
      <c r="DZ103" s="189"/>
      <c r="EA103" s="189"/>
      <c r="EB103" s="189"/>
      <c r="EC103" s="189"/>
      <c r="ED103" s="189"/>
      <c r="EE103" s="189"/>
      <c r="EF103" s="189"/>
      <c r="EG103" s="189"/>
      <c r="EH103" s="189"/>
      <c r="EI103" s="189"/>
      <c r="EJ103" s="189"/>
      <c r="EK103" s="189"/>
      <c r="EL103" s="189"/>
      <c r="EM103" s="189"/>
      <c r="EN103" s="189"/>
      <c r="EO103" s="189"/>
      <c r="EP103" s="189"/>
      <c r="EQ103" s="189"/>
      <c r="ER103" s="190"/>
      <c r="ES103" s="90"/>
      <c r="ET103" s="90"/>
      <c r="EU103" s="90"/>
      <c r="EV103" s="90"/>
      <c r="EW103" s="90"/>
      <c r="EX103" s="90"/>
    </row>
    <row r="104" spans="1:154" ht="18" customHeight="1" hidden="1">
      <c r="A104" s="30">
        <v>88</v>
      </c>
      <c r="B104" s="253" t="s">
        <v>274</v>
      </c>
      <c r="C104" s="253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4">
        <v>802</v>
      </c>
      <c r="AJ104" s="255"/>
      <c r="AK104" s="255"/>
      <c r="AL104" s="255"/>
      <c r="AM104" s="255"/>
      <c r="AN104" s="255"/>
      <c r="AO104" s="255"/>
      <c r="AP104" s="255"/>
      <c r="AQ104" s="255"/>
      <c r="AR104" s="256"/>
      <c r="AS104" s="194" t="s">
        <v>394</v>
      </c>
      <c r="AT104" s="195"/>
      <c r="AU104" s="195"/>
      <c r="AV104" s="195"/>
      <c r="AW104" s="195"/>
      <c r="AX104" s="195"/>
      <c r="AY104" s="195"/>
      <c r="AZ104" s="195"/>
      <c r="BA104" s="195"/>
      <c r="BB104" s="174"/>
      <c r="BC104" s="194">
        <v>110085010</v>
      </c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74"/>
      <c r="BU104" s="194" t="s">
        <v>183</v>
      </c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74"/>
      <c r="CF104" s="191"/>
      <c r="CG104" s="192"/>
      <c r="CH104" s="192"/>
      <c r="CI104" s="192"/>
      <c r="CJ104" s="192"/>
      <c r="CK104" s="192"/>
      <c r="CL104" s="192"/>
      <c r="CM104" s="192"/>
      <c r="CN104" s="192"/>
      <c r="CO104" s="192"/>
      <c r="CP104" s="192"/>
      <c r="CQ104" s="192"/>
      <c r="CR104" s="192"/>
      <c r="CS104" s="192"/>
      <c r="CT104" s="192"/>
      <c r="CU104" s="193"/>
      <c r="CV104" s="191"/>
      <c r="CW104" s="192"/>
      <c r="CX104" s="192"/>
      <c r="CY104" s="192"/>
      <c r="CZ104" s="192"/>
      <c r="DA104" s="192"/>
      <c r="DB104" s="192"/>
      <c r="DC104" s="192"/>
      <c r="DD104" s="193"/>
      <c r="DE104" s="188"/>
      <c r="DF104" s="189"/>
      <c r="DG104" s="189"/>
      <c r="DH104" s="189"/>
      <c r="DI104" s="189"/>
      <c r="DJ104" s="189"/>
      <c r="DK104" s="189"/>
      <c r="DL104" s="189"/>
      <c r="DM104" s="189"/>
      <c r="DN104" s="189"/>
      <c r="DO104" s="189"/>
      <c r="DP104" s="189"/>
      <c r="DQ104" s="189"/>
      <c r="DR104" s="189"/>
      <c r="DS104" s="189"/>
      <c r="DT104" s="189"/>
      <c r="DU104" s="189"/>
      <c r="DV104" s="189"/>
      <c r="DW104" s="189"/>
      <c r="DX104" s="189"/>
      <c r="DY104" s="189"/>
      <c r="DZ104" s="189"/>
      <c r="EA104" s="189"/>
      <c r="EB104" s="189"/>
      <c r="EC104" s="189"/>
      <c r="ED104" s="189"/>
      <c r="EE104" s="189"/>
      <c r="EF104" s="189"/>
      <c r="EG104" s="189"/>
      <c r="EH104" s="189"/>
      <c r="EI104" s="189"/>
      <c r="EJ104" s="189"/>
      <c r="EK104" s="189"/>
      <c r="EL104" s="189"/>
      <c r="EM104" s="189"/>
      <c r="EN104" s="189"/>
      <c r="EO104" s="189"/>
      <c r="EP104" s="189"/>
      <c r="EQ104" s="189"/>
      <c r="ER104" s="190"/>
      <c r="ES104" s="90"/>
      <c r="ET104" s="90"/>
      <c r="EU104" s="90"/>
      <c r="EV104" s="90"/>
      <c r="EW104" s="90"/>
      <c r="EX104" s="90"/>
    </row>
    <row r="105" spans="1:154" ht="18" customHeight="1" hidden="1">
      <c r="A105" s="30">
        <v>89</v>
      </c>
      <c r="B105" s="253" t="s">
        <v>185</v>
      </c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4">
        <v>802</v>
      </c>
      <c r="AJ105" s="255"/>
      <c r="AK105" s="255"/>
      <c r="AL105" s="255"/>
      <c r="AM105" s="255"/>
      <c r="AN105" s="255"/>
      <c r="AO105" s="255"/>
      <c r="AP105" s="255"/>
      <c r="AQ105" s="255"/>
      <c r="AR105" s="256"/>
      <c r="AS105" s="194" t="s">
        <v>394</v>
      </c>
      <c r="AT105" s="195"/>
      <c r="AU105" s="195"/>
      <c r="AV105" s="195"/>
      <c r="AW105" s="195"/>
      <c r="AX105" s="195"/>
      <c r="AY105" s="195"/>
      <c r="AZ105" s="195"/>
      <c r="BA105" s="195"/>
      <c r="BB105" s="174"/>
      <c r="BC105" s="194">
        <v>110085010</v>
      </c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 s="195"/>
      <c r="BS105" s="195"/>
      <c r="BT105" s="174"/>
      <c r="BU105" s="194" t="s">
        <v>186</v>
      </c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74"/>
      <c r="CF105" s="191"/>
      <c r="CG105" s="192"/>
      <c r="CH105" s="192"/>
      <c r="CI105" s="192"/>
      <c r="CJ105" s="192"/>
      <c r="CK105" s="192"/>
      <c r="CL105" s="192"/>
      <c r="CM105" s="192"/>
      <c r="CN105" s="192"/>
      <c r="CO105" s="192"/>
      <c r="CP105" s="192"/>
      <c r="CQ105" s="192"/>
      <c r="CR105" s="192"/>
      <c r="CS105" s="192"/>
      <c r="CT105" s="192"/>
      <c r="CU105" s="193"/>
      <c r="CV105" s="191"/>
      <c r="CW105" s="192"/>
      <c r="CX105" s="192"/>
      <c r="CY105" s="192"/>
      <c r="CZ105" s="192"/>
      <c r="DA105" s="192"/>
      <c r="DB105" s="192"/>
      <c r="DC105" s="192"/>
      <c r="DD105" s="193"/>
      <c r="DE105" s="188"/>
      <c r="DF105" s="189"/>
      <c r="DG105" s="189"/>
      <c r="DH105" s="189"/>
      <c r="DI105" s="189"/>
      <c r="DJ105" s="189"/>
      <c r="DK105" s="189"/>
      <c r="DL105" s="189"/>
      <c r="DM105" s="189"/>
      <c r="DN105" s="189"/>
      <c r="DO105" s="189"/>
      <c r="DP105" s="189"/>
      <c r="DQ105" s="189"/>
      <c r="DR105" s="189"/>
      <c r="DS105" s="189"/>
      <c r="DT105" s="189"/>
      <c r="DU105" s="189"/>
      <c r="DV105" s="189"/>
      <c r="DW105" s="189"/>
      <c r="DX105" s="189"/>
      <c r="DY105" s="189"/>
      <c r="DZ105" s="189"/>
      <c r="EA105" s="189"/>
      <c r="EB105" s="189"/>
      <c r="EC105" s="189"/>
      <c r="ED105" s="189"/>
      <c r="EE105" s="189"/>
      <c r="EF105" s="189"/>
      <c r="EG105" s="189"/>
      <c r="EH105" s="189"/>
      <c r="EI105" s="189"/>
      <c r="EJ105" s="189"/>
      <c r="EK105" s="189"/>
      <c r="EL105" s="189"/>
      <c r="EM105" s="189"/>
      <c r="EN105" s="189"/>
      <c r="EO105" s="189"/>
      <c r="EP105" s="189"/>
      <c r="EQ105" s="189"/>
      <c r="ER105" s="190"/>
      <c r="ES105" s="90"/>
      <c r="ET105" s="90"/>
      <c r="EU105" s="90"/>
      <c r="EV105" s="90"/>
      <c r="EW105" s="90"/>
      <c r="EX105" s="90"/>
    </row>
    <row r="106" spans="1:154" ht="22.5" customHeight="1" hidden="1">
      <c r="A106" s="30">
        <v>81</v>
      </c>
      <c r="B106" s="253" t="s">
        <v>105</v>
      </c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4">
        <v>802</v>
      </c>
      <c r="AJ106" s="255"/>
      <c r="AK106" s="255"/>
      <c r="AL106" s="255"/>
      <c r="AM106" s="255"/>
      <c r="AN106" s="255"/>
      <c r="AO106" s="255"/>
      <c r="AP106" s="255"/>
      <c r="AQ106" s="255"/>
      <c r="AR106" s="256"/>
      <c r="AS106" s="194" t="s">
        <v>322</v>
      </c>
      <c r="AT106" s="195"/>
      <c r="AU106" s="195"/>
      <c r="AV106" s="195"/>
      <c r="AW106" s="195"/>
      <c r="AX106" s="195"/>
      <c r="AY106" s="195"/>
      <c r="AZ106" s="195"/>
      <c r="BA106" s="195"/>
      <c r="BB106" s="174"/>
      <c r="BC106" s="194">
        <v>110085010</v>
      </c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74"/>
      <c r="BU106" s="194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74"/>
      <c r="CF106" s="191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3"/>
      <c r="CV106" s="191">
        <f>CV107</f>
        <v>0</v>
      </c>
      <c r="CW106" s="192"/>
      <c r="CX106" s="192"/>
      <c r="CY106" s="192"/>
      <c r="CZ106" s="192"/>
      <c r="DA106" s="192"/>
      <c r="DB106" s="192"/>
      <c r="DC106" s="192"/>
      <c r="DD106" s="193"/>
      <c r="DE106" s="188">
        <f>DE107</f>
        <v>0</v>
      </c>
      <c r="DF106" s="189"/>
      <c r="DG106" s="189"/>
      <c r="DH106" s="189"/>
      <c r="DI106" s="189"/>
      <c r="DJ106" s="189"/>
      <c r="DK106" s="189"/>
      <c r="DL106" s="189"/>
      <c r="DM106" s="189"/>
      <c r="DN106" s="189"/>
      <c r="DO106" s="189"/>
      <c r="DP106" s="189"/>
      <c r="DQ106" s="189"/>
      <c r="DR106" s="189"/>
      <c r="DS106" s="189"/>
      <c r="DT106" s="189"/>
      <c r="DU106" s="189"/>
      <c r="DV106" s="189"/>
      <c r="DW106" s="189"/>
      <c r="DX106" s="189"/>
      <c r="DY106" s="189"/>
      <c r="DZ106" s="189"/>
      <c r="EA106" s="189"/>
      <c r="EB106" s="189"/>
      <c r="EC106" s="189"/>
      <c r="ED106" s="189"/>
      <c r="EE106" s="189"/>
      <c r="EF106" s="189"/>
      <c r="EG106" s="189"/>
      <c r="EH106" s="189"/>
      <c r="EI106" s="189"/>
      <c r="EJ106" s="189"/>
      <c r="EK106" s="189"/>
      <c r="EL106" s="189"/>
      <c r="EM106" s="189"/>
      <c r="EN106" s="189"/>
      <c r="EO106" s="189"/>
      <c r="EP106" s="189"/>
      <c r="EQ106" s="189"/>
      <c r="ER106" s="190"/>
      <c r="ES106" s="90"/>
      <c r="ET106" s="90"/>
      <c r="EU106" s="90"/>
      <c r="EV106" s="90"/>
      <c r="EW106" s="90"/>
      <c r="EX106" s="90"/>
    </row>
    <row r="107" spans="1:154" ht="20.25" customHeight="1" hidden="1">
      <c r="A107" s="30">
        <v>82</v>
      </c>
      <c r="B107" s="253" t="s">
        <v>274</v>
      </c>
      <c r="C107" s="253"/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4">
        <v>802</v>
      </c>
      <c r="AJ107" s="255"/>
      <c r="AK107" s="255"/>
      <c r="AL107" s="255"/>
      <c r="AM107" s="255"/>
      <c r="AN107" s="255"/>
      <c r="AO107" s="255"/>
      <c r="AP107" s="255"/>
      <c r="AQ107" s="255"/>
      <c r="AR107" s="256"/>
      <c r="AS107" s="194" t="s">
        <v>322</v>
      </c>
      <c r="AT107" s="195"/>
      <c r="AU107" s="195"/>
      <c r="AV107" s="195"/>
      <c r="AW107" s="195"/>
      <c r="AX107" s="195"/>
      <c r="AY107" s="195"/>
      <c r="AZ107" s="195"/>
      <c r="BA107" s="195"/>
      <c r="BB107" s="174"/>
      <c r="BC107" s="194">
        <v>110085010</v>
      </c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74"/>
      <c r="BU107" s="194" t="s">
        <v>183</v>
      </c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74"/>
      <c r="CF107" s="191">
        <v>0</v>
      </c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3"/>
      <c r="CV107" s="191">
        <f>CV108</f>
        <v>0</v>
      </c>
      <c r="CW107" s="192"/>
      <c r="CX107" s="192"/>
      <c r="CY107" s="192"/>
      <c r="CZ107" s="192"/>
      <c r="DA107" s="192"/>
      <c r="DB107" s="192"/>
      <c r="DC107" s="192"/>
      <c r="DD107" s="193"/>
      <c r="DE107" s="188">
        <f>DE108</f>
        <v>0</v>
      </c>
      <c r="DF107" s="189"/>
      <c r="DG107" s="189"/>
      <c r="DH107" s="189"/>
      <c r="DI107" s="189"/>
      <c r="DJ107" s="189"/>
      <c r="DK107" s="189"/>
      <c r="DL107" s="189"/>
      <c r="DM107" s="189"/>
      <c r="DN107" s="189"/>
      <c r="DO107" s="189"/>
      <c r="DP107" s="189"/>
      <c r="DQ107" s="189"/>
      <c r="DR107" s="189"/>
      <c r="DS107" s="189"/>
      <c r="DT107" s="189"/>
      <c r="DU107" s="189"/>
      <c r="DV107" s="189"/>
      <c r="DW107" s="189"/>
      <c r="DX107" s="189"/>
      <c r="DY107" s="189"/>
      <c r="DZ107" s="189"/>
      <c r="EA107" s="189"/>
      <c r="EB107" s="189"/>
      <c r="EC107" s="189"/>
      <c r="ED107" s="189"/>
      <c r="EE107" s="189"/>
      <c r="EF107" s="189"/>
      <c r="EG107" s="189"/>
      <c r="EH107" s="189"/>
      <c r="EI107" s="189"/>
      <c r="EJ107" s="189"/>
      <c r="EK107" s="189"/>
      <c r="EL107" s="189"/>
      <c r="EM107" s="189"/>
      <c r="EN107" s="189"/>
      <c r="EO107" s="189"/>
      <c r="EP107" s="189"/>
      <c r="EQ107" s="189"/>
      <c r="ER107" s="190"/>
      <c r="ES107" s="90"/>
      <c r="ET107" s="90"/>
      <c r="EU107" s="90"/>
      <c r="EV107" s="90"/>
      <c r="EW107" s="90"/>
      <c r="EX107" s="90"/>
    </row>
    <row r="108" spans="1:154" ht="36" customHeight="1" hidden="1">
      <c r="A108" s="30">
        <v>83</v>
      </c>
      <c r="B108" s="253" t="s">
        <v>185</v>
      </c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253"/>
      <c r="AG108" s="253"/>
      <c r="AH108" s="253"/>
      <c r="AI108" s="254">
        <v>802</v>
      </c>
      <c r="AJ108" s="255"/>
      <c r="AK108" s="255"/>
      <c r="AL108" s="255"/>
      <c r="AM108" s="255"/>
      <c r="AN108" s="255"/>
      <c r="AO108" s="255"/>
      <c r="AP108" s="255"/>
      <c r="AQ108" s="255"/>
      <c r="AR108" s="256"/>
      <c r="AS108" s="194" t="s">
        <v>322</v>
      </c>
      <c r="AT108" s="195"/>
      <c r="AU108" s="195"/>
      <c r="AV108" s="195"/>
      <c r="AW108" s="195"/>
      <c r="AX108" s="195"/>
      <c r="AY108" s="195"/>
      <c r="AZ108" s="195"/>
      <c r="BA108" s="195"/>
      <c r="BB108" s="174"/>
      <c r="BC108" s="194">
        <v>110085010</v>
      </c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74"/>
      <c r="BU108" s="194" t="s">
        <v>186</v>
      </c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74"/>
      <c r="CF108" s="191">
        <v>0</v>
      </c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3"/>
      <c r="CV108" s="191">
        <v>0</v>
      </c>
      <c r="CW108" s="192"/>
      <c r="CX108" s="192"/>
      <c r="CY108" s="192"/>
      <c r="CZ108" s="192"/>
      <c r="DA108" s="192"/>
      <c r="DB108" s="192"/>
      <c r="DC108" s="192"/>
      <c r="DD108" s="193"/>
      <c r="DE108" s="188">
        <v>0</v>
      </c>
      <c r="DF108" s="189"/>
      <c r="DG108" s="189"/>
      <c r="DH108" s="189"/>
      <c r="DI108" s="189"/>
      <c r="DJ108" s="189"/>
      <c r="DK108" s="189"/>
      <c r="DL108" s="189"/>
      <c r="DM108" s="189"/>
      <c r="DN108" s="189"/>
      <c r="DO108" s="189"/>
      <c r="DP108" s="189"/>
      <c r="DQ108" s="189"/>
      <c r="DR108" s="189"/>
      <c r="DS108" s="189"/>
      <c r="DT108" s="189"/>
      <c r="DU108" s="189"/>
      <c r="DV108" s="189"/>
      <c r="DW108" s="189"/>
      <c r="DX108" s="189"/>
      <c r="DY108" s="189"/>
      <c r="DZ108" s="189"/>
      <c r="EA108" s="189"/>
      <c r="EB108" s="189"/>
      <c r="EC108" s="189"/>
      <c r="ED108" s="189"/>
      <c r="EE108" s="189"/>
      <c r="EF108" s="189"/>
      <c r="EG108" s="189"/>
      <c r="EH108" s="189"/>
      <c r="EI108" s="189"/>
      <c r="EJ108" s="189"/>
      <c r="EK108" s="189"/>
      <c r="EL108" s="189"/>
      <c r="EM108" s="189"/>
      <c r="EN108" s="189"/>
      <c r="EO108" s="189"/>
      <c r="EP108" s="189"/>
      <c r="EQ108" s="189"/>
      <c r="ER108" s="190"/>
      <c r="ES108" s="90"/>
      <c r="ET108" s="90"/>
      <c r="EU108" s="90"/>
      <c r="EV108" s="90"/>
      <c r="EW108" s="90"/>
      <c r="EX108" s="90"/>
    </row>
    <row r="109" spans="1:154" ht="18" customHeight="1" hidden="1">
      <c r="A109" s="30">
        <v>56</v>
      </c>
      <c r="B109" s="304" t="s">
        <v>279</v>
      </c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5"/>
      <c r="AI109" s="254">
        <v>802</v>
      </c>
      <c r="AJ109" s="255"/>
      <c r="AK109" s="255"/>
      <c r="AL109" s="255"/>
      <c r="AM109" s="255"/>
      <c r="AN109" s="255"/>
      <c r="AO109" s="255"/>
      <c r="AP109" s="255"/>
      <c r="AQ109" s="255"/>
      <c r="AR109" s="256"/>
      <c r="AS109" s="194" t="s">
        <v>323</v>
      </c>
      <c r="AT109" s="195"/>
      <c r="AU109" s="195"/>
      <c r="AV109" s="195"/>
      <c r="AW109" s="195"/>
      <c r="AX109" s="195"/>
      <c r="AY109" s="195"/>
      <c r="AZ109" s="195"/>
      <c r="BA109" s="195"/>
      <c r="BB109" s="174"/>
      <c r="BC109" s="194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74"/>
      <c r="BU109" s="194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74"/>
      <c r="CF109" s="289">
        <f aca="true" t="shared" si="6" ref="CF109:CF114">CF110</f>
        <v>0</v>
      </c>
      <c r="CG109" s="290"/>
      <c r="CH109" s="290"/>
      <c r="CI109" s="290"/>
      <c r="CJ109" s="290"/>
      <c r="CK109" s="290"/>
      <c r="CL109" s="290"/>
      <c r="CM109" s="290"/>
      <c r="CN109" s="290"/>
      <c r="CO109" s="290"/>
      <c r="CP109" s="290"/>
      <c r="CQ109" s="290"/>
      <c r="CR109" s="290"/>
      <c r="CS109" s="290"/>
      <c r="CT109" s="290"/>
      <c r="CU109" s="291"/>
      <c r="CV109" s="191">
        <f aca="true" t="shared" si="7" ref="CV109:CV114">CV110</f>
        <v>0</v>
      </c>
      <c r="CW109" s="192"/>
      <c r="CX109" s="192"/>
      <c r="CY109" s="192"/>
      <c r="CZ109" s="192"/>
      <c r="DA109" s="192"/>
      <c r="DB109" s="192"/>
      <c r="DC109" s="192"/>
      <c r="DD109" s="193"/>
      <c r="DE109" s="188">
        <f>DE110</f>
        <v>0</v>
      </c>
      <c r="DF109" s="189"/>
      <c r="DG109" s="189"/>
      <c r="DH109" s="189"/>
      <c r="DI109" s="189"/>
      <c r="DJ109" s="189"/>
      <c r="DK109" s="189"/>
      <c r="DL109" s="189"/>
      <c r="DM109" s="189"/>
      <c r="DN109" s="189"/>
      <c r="DO109" s="189"/>
      <c r="DP109" s="189"/>
      <c r="DQ109" s="189"/>
      <c r="DR109" s="189"/>
      <c r="DS109" s="189"/>
      <c r="DT109" s="189"/>
      <c r="DU109" s="189"/>
      <c r="DV109" s="189"/>
      <c r="DW109" s="189"/>
      <c r="DX109" s="189"/>
      <c r="DY109" s="189"/>
      <c r="DZ109" s="189"/>
      <c r="EA109" s="189"/>
      <c r="EB109" s="189"/>
      <c r="EC109" s="189"/>
      <c r="ED109" s="189"/>
      <c r="EE109" s="189"/>
      <c r="EF109" s="189"/>
      <c r="EG109" s="189"/>
      <c r="EH109" s="189"/>
      <c r="EI109" s="189"/>
      <c r="EJ109" s="189"/>
      <c r="EK109" s="189"/>
      <c r="EL109" s="189"/>
      <c r="EM109" s="189"/>
      <c r="EN109" s="189"/>
      <c r="EO109" s="189"/>
      <c r="EP109" s="189"/>
      <c r="EQ109" s="189"/>
      <c r="ER109" s="190"/>
      <c r="ES109" s="90"/>
      <c r="ET109" s="90"/>
      <c r="EU109" s="90"/>
      <c r="EV109" s="90"/>
      <c r="EW109" s="90"/>
      <c r="EX109" s="90"/>
    </row>
    <row r="110" spans="1:154" ht="14.25" customHeight="1" hidden="1">
      <c r="A110" s="30">
        <v>57</v>
      </c>
      <c r="B110" s="304" t="s">
        <v>407</v>
      </c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  <c r="AC110" s="304"/>
      <c r="AD110" s="304"/>
      <c r="AE110" s="304"/>
      <c r="AF110" s="304"/>
      <c r="AG110" s="304"/>
      <c r="AH110" s="305"/>
      <c r="AI110" s="254">
        <v>802</v>
      </c>
      <c r="AJ110" s="255"/>
      <c r="AK110" s="255"/>
      <c r="AL110" s="255"/>
      <c r="AM110" s="255"/>
      <c r="AN110" s="255"/>
      <c r="AO110" s="255"/>
      <c r="AP110" s="255"/>
      <c r="AQ110" s="255"/>
      <c r="AR110" s="256"/>
      <c r="AS110" s="194" t="s">
        <v>324</v>
      </c>
      <c r="AT110" s="195"/>
      <c r="AU110" s="195"/>
      <c r="AV110" s="195"/>
      <c r="AW110" s="195"/>
      <c r="AX110" s="195"/>
      <c r="AY110" s="195"/>
      <c r="AZ110" s="195"/>
      <c r="BA110" s="195"/>
      <c r="BB110" s="174"/>
      <c r="BC110" s="194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74"/>
      <c r="BU110" s="194"/>
      <c r="BV110" s="195"/>
      <c r="BW110" s="195"/>
      <c r="BX110" s="195"/>
      <c r="BY110" s="195"/>
      <c r="BZ110" s="195"/>
      <c r="CA110" s="195"/>
      <c r="CB110" s="195"/>
      <c r="CC110" s="195"/>
      <c r="CD110" s="195"/>
      <c r="CE110" s="174"/>
      <c r="CF110" s="191">
        <f t="shared" si="6"/>
        <v>0</v>
      </c>
      <c r="CG110" s="192"/>
      <c r="CH110" s="192"/>
      <c r="CI110" s="192"/>
      <c r="CJ110" s="192"/>
      <c r="CK110" s="192"/>
      <c r="CL110" s="192"/>
      <c r="CM110" s="192"/>
      <c r="CN110" s="192"/>
      <c r="CO110" s="192"/>
      <c r="CP110" s="192"/>
      <c r="CQ110" s="192"/>
      <c r="CR110" s="192"/>
      <c r="CS110" s="192"/>
      <c r="CT110" s="192"/>
      <c r="CU110" s="193"/>
      <c r="CV110" s="191">
        <f t="shared" si="7"/>
        <v>0</v>
      </c>
      <c r="CW110" s="192"/>
      <c r="CX110" s="192"/>
      <c r="CY110" s="192"/>
      <c r="CZ110" s="192"/>
      <c r="DA110" s="192"/>
      <c r="DB110" s="192"/>
      <c r="DC110" s="192"/>
      <c r="DD110" s="193"/>
      <c r="DE110" s="188">
        <f>DE111</f>
        <v>0</v>
      </c>
      <c r="DF110" s="189"/>
      <c r="DG110" s="189"/>
      <c r="DH110" s="189"/>
      <c r="DI110" s="189"/>
      <c r="DJ110" s="189"/>
      <c r="DK110" s="189"/>
      <c r="DL110" s="189"/>
      <c r="DM110" s="189"/>
      <c r="DN110" s="189"/>
      <c r="DO110" s="189"/>
      <c r="DP110" s="189"/>
      <c r="DQ110" s="189"/>
      <c r="DR110" s="189"/>
      <c r="DS110" s="189"/>
      <c r="DT110" s="189"/>
      <c r="DU110" s="189"/>
      <c r="DV110" s="189"/>
      <c r="DW110" s="189"/>
      <c r="DX110" s="189"/>
      <c r="DY110" s="189"/>
      <c r="DZ110" s="189"/>
      <c r="EA110" s="189"/>
      <c r="EB110" s="189"/>
      <c r="EC110" s="189"/>
      <c r="ED110" s="189"/>
      <c r="EE110" s="189"/>
      <c r="EF110" s="189"/>
      <c r="EG110" s="189"/>
      <c r="EH110" s="189"/>
      <c r="EI110" s="189"/>
      <c r="EJ110" s="189"/>
      <c r="EK110" s="189"/>
      <c r="EL110" s="189"/>
      <c r="EM110" s="189"/>
      <c r="EN110" s="189"/>
      <c r="EO110" s="189"/>
      <c r="EP110" s="189"/>
      <c r="EQ110" s="189"/>
      <c r="ER110" s="190"/>
      <c r="ES110" s="90"/>
      <c r="ET110" s="90"/>
      <c r="EU110" s="90"/>
      <c r="EV110" s="90"/>
      <c r="EW110" s="90"/>
      <c r="EX110" s="90"/>
    </row>
    <row r="111" spans="1:154" ht="0.75" customHeight="1" hidden="1">
      <c r="A111" s="30">
        <v>58</v>
      </c>
      <c r="B111" s="304" t="s">
        <v>89</v>
      </c>
      <c r="C111" s="304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4"/>
      <c r="AB111" s="304"/>
      <c r="AC111" s="304"/>
      <c r="AD111" s="304"/>
      <c r="AE111" s="304"/>
      <c r="AF111" s="304"/>
      <c r="AG111" s="304"/>
      <c r="AH111" s="305"/>
      <c r="AI111" s="254">
        <v>802</v>
      </c>
      <c r="AJ111" s="255"/>
      <c r="AK111" s="255"/>
      <c r="AL111" s="255"/>
      <c r="AM111" s="255"/>
      <c r="AN111" s="255"/>
      <c r="AO111" s="255"/>
      <c r="AP111" s="255"/>
      <c r="AQ111" s="255"/>
      <c r="AR111" s="256"/>
      <c r="AS111" s="194" t="s">
        <v>324</v>
      </c>
      <c r="AT111" s="195"/>
      <c r="AU111" s="195"/>
      <c r="AV111" s="195"/>
      <c r="AW111" s="195"/>
      <c r="AX111" s="195"/>
      <c r="AY111" s="195"/>
      <c r="AZ111" s="195"/>
      <c r="BA111" s="195"/>
      <c r="BB111" s="174"/>
      <c r="BC111" s="194" t="s">
        <v>310</v>
      </c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74"/>
      <c r="BU111" s="194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74"/>
      <c r="CF111" s="191">
        <f t="shared" si="6"/>
        <v>0</v>
      </c>
      <c r="CG111" s="192"/>
      <c r="CH111" s="192"/>
      <c r="CI111" s="192"/>
      <c r="CJ111" s="192"/>
      <c r="CK111" s="192"/>
      <c r="CL111" s="192"/>
      <c r="CM111" s="192"/>
      <c r="CN111" s="192"/>
      <c r="CO111" s="192"/>
      <c r="CP111" s="192"/>
      <c r="CQ111" s="192"/>
      <c r="CR111" s="192"/>
      <c r="CS111" s="192"/>
      <c r="CT111" s="192"/>
      <c r="CU111" s="193"/>
      <c r="CV111" s="191">
        <f t="shared" si="7"/>
        <v>0</v>
      </c>
      <c r="CW111" s="192"/>
      <c r="CX111" s="192"/>
      <c r="CY111" s="192"/>
      <c r="CZ111" s="192"/>
      <c r="DA111" s="192"/>
      <c r="DB111" s="192"/>
      <c r="DC111" s="192"/>
      <c r="DD111" s="193"/>
      <c r="DE111" s="188">
        <f>DE112</f>
        <v>0</v>
      </c>
      <c r="DF111" s="189"/>
      <c r="DG111" s="189"/>
      <c r="DH111" s="189"/>
      <c r="DI111" s="189"/>
      <c r="DJ111" s="189"/>
      <c r="DK111" s="189"/>
      <c r="DL111" s="189"/>
      <c r="DM111" s="189"/>
      <c r="DN111" s="189"/>
      <c r="DO111" s="189"/>
      <c r="DP111" s="189"/>
      <c r="DQ111" s="189"/>
      <c r="DR111" s="189"/>
      <c r="DS111" s="189"/>
      <c r="DT111" s="189"/>
      <c r="DU111" s="189"/>
      <c r="DV111" s="189"/>
      <c r="DW111" s="189"/>
      <c r="DX111" s="189"/>
      <c r="DY111" s="189"/>
      <c r="DZ111" s="189"/>
      <c r="EA111" s="189"/>
      <c r="EB111" s="189"/>
      <c r="EC111" s="189"/>
      <c r="ED111" s="189"/>
      <c r="EE111" s="189"/>
      <c r="EF111" s="189"/>
      <c r="EG111" s="189"/>
      <c r="EH111" s="189"/>
      <c r="EI111" s="189"/>
      <c r="EJ111" s="189"/>
      <c r="EK111" s="189"/>
      <c r="EL111" s="189"/>
      <c r="EM111" s="189"/>
      <c r="EN111" s="189"/>
      <c r="EO111" s="189"/>
      <c r="EP111" s="189"/>
      <c r="EQ111" s="189"/>
      <c r="ER111" s="190"/>
      <c r="ES111" s="90"/>
      <c r="ET111" s="90"/>
      <c r="EU111" s="90"/>
      <c r="EV111" s="90"/>
      <c r="EW111" s="90"/>
      <c r="EX111" s="90"/>
    </row>
    <row r="112" spans="1:154" ht="24" customHeight="1" hidden="1">
      <c r="A112" s="30">
        <v>59</v>
      </c>
      <c r="B112" s="304" t="s">
        <v>100</v>
      </c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304"/>
      <c r="Y112" s="304"/>
      <c r="Z112" s="304"/>
      <c r="AA112" s="304"/>
      <c r="AB112" s="304"/>
      <c r="AC112" s="304"/>
      <c r="AD112" s="304"/>
      <c r="AE112" s="304"/>
      <c r="AF112" s="304"/>
      <c r="AG112" s="304"/>
      <c r="AH112" s="305"/>
      <c r="AI112" s="254">
        <v>802</v>
      </c>
      <c r="AJ112" s="255"/>
      <c r="AK112" s="255"/>
      <c r="AL112" s="255"/>
      <c r="AM112" s="255"/>
      <c r="AN112" s="255"/>
      <c r="AO112" s="255"/>
      <c r="AP112" s="255"/>
      <c r="AQ112" s="255"/>
      <c r="AR112" s="256"/>
      <c r="AS112" s="194" t="s">
        <v>324</v>
      </c>
      <c r="AT112" s="195"/>
      <c r="AU112" s="195"/>
      <c r="AV112" s="195"/>
      <c r="AW112" s="195"/>
      <c r="AX112" s="195"/>
      <c r="AY112" s="195"/>
      <c r="AZ112" s="195"/>
      <c r="BA112" s="195"/>
      <c r="BB112" s="174"/>
      <c r="BC112" s="194" t="s">
        <v>165</v>
      </c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74"/>
      <c r="BU112" s="194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74"/>
      <c r="CF112" s="191">
        <f t="shared" si="6"/>
        <v>0</v>
      </c>
      <c r="CG112" s="192"/>
      <c r="CH112" s="192"/>
      <c r="CI112" s="192"/>
      <c r="CJ112" s="192"/>
      <c r="CK112" s="192"/>
      <c r="CL112" s="192"/>
      <c r="CM112" s="192"/>
      <c r="CN112" s="192"/>
      <c r="CO112" s="192"/>
      <c r="CP112" s="192"/>
      <c r="CQ112" s="192"/>
      <c r="CR112" s="192"/>
      <c r="CS112" s="192"/>
      <c r="CT112" s="192"/>
      <c r="CU112" s="193"/>
      <c r="CV112" s="191">
        <f t="shared" si="7"/>
        <v>0</v>
      </c>
      <c r="CW112" s="192"/>
      <c r="CX112" s="192"/>
      <c r="CY112" s="192"/>
      <c r="CZ112" s="192"/>
      <c r="DA112" s="192"/>
      <c r="DB112" s="192"/>
      <c r="DC112" s="192"/>
      <c r="DD112" s="193"/>
      <c r="DE112" s="188">
        <f>+CV112</f>
        <v>0</v>
      </c>
      <c r="DF112" s="189"/>
      <c r="DG112" s="189"/>
      <c r="DH112" s="189"/>
      <c r="DI112" s="189"/>
      <c r="DJ112" s="189"/>
      <c r="DK112" s="189"/>
      <c r="DL112" s="189"/>
      <c r="DM112" s="189"/>
      <c r="DN112" s="189"/>
      <c r="DO112" s="189"/>
      <c r="DP112" s="189"/>
      <c r="DQ112" s="189"/>
      <c r="DR112" s="189"/>
      <c r="DS112" s="189"/>
      <c r="DT112" s="189"/>
      <c r="DU112" s="189"/>
      <c r="DV112" s="189"/>
      <c r="DW112" s="189"/>
      <c r="DX112" s="189"/>
      <c r="DY112" s="189"/>
      <c r="DZ112" s="189"/>
      <c r="EA112" s="189"/>
      <c r="EB112" s="189"/>
      <c r="EC112" s="189"/>
      <c r="ED112" s="189"/>
      <c r="EE112" s="189"/>
      <c r="EF112" s="189"/>
      <c r="EG112" s="189"/>
      <c r="EH112" s="189"/>
      <c r="EI112" s="189"/>
      <c r="EJ112" s="189"/>
      <c r="EK112" s="189"/>
      <c r="EL112" s="189"/>
      <c r="EM112" s="189"/>
      <c r="EN112" s="189"/>
      <c r="EO112" s="189"/>
      <c r="EP112" s="189"/>
      <c r="EQ112" s="189"/>
      <c r="ER112" s="190"/>
      <c r="ES112" s="90"/>
      <c r="ET112" s="90"/>
      <c r="EU112" s="90"/>
      <c r="EV112" s="90"/>
      <c r="EW112" s="90"/>
      <c r="EX112" s="90"/>
    </row>
    <row r="113" spans="1:154" ht="93.75" customHeight="1" hidden="1">
      <c r="A113" s="30">
        <v>60</v>
      </c>
      <c r="B113" s="302" t="s">
        <v>106</v>
      </c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2"/>
      <c r="AB113" s="302"/>
      <c r="AC113" s="302"/>
      <c r="AD113" s="302"/>
      <c r="AE113" s="302"/>
      <c r="AF113" s="302"/>
      <c r="AG113" s="302"/>
      <c r="AH113" s="303"/>
      <c r="AI113" s="254">
        <v>802</v>
      </c>
      <c r="AJ113" s="255"/>
      <c r="AK113" s="255"/>
      <c r="AL113" s="255"/>
      <c r="AM113" s="255"/>
      <c r="AN113" s="255"/>
      <c r="AO113" s="255"/>
      <c r="AP113" s="255"/>
      <c r="AQ113" s="255"/>
      <c r="AR113" s="256"/>
      <c r="AS113" s="194" t="s">
        <v>324</v>
      </c>
      <c r="AT113" s="195"/>
      <c r="AU113" s="195"/>
      <c r="AV113" s="195"/>
      <c r="AW113" s="195"/>
      <c r="AX113" s="195"/>
      <c r="AY113" s="195"/>
      <c r="AZ113" s="195"/>
      <c r="BA113" s="195"/>
      <c r="BB113" s="174"/>
      <c r="BC113" s="299">
        <v>140082060</v>
      </c>
      <c r="BD113" s="300"/>
      <c r="BE113" s="300"/>
      <c r="BF113" s="300"/>
      <c r="BG113" s="300"/>
      <c r="BH113" s="300"/>
      <c r="BI113" s="300"/>
      <c r="BJ113" s="300"/>
      <c r="BK113" s="300"/>
      <c r="BL113" s="300"/>
      <c r="BM113" s="300"/>
      <c r="BN113" s="300"/>
      <c r="BO113" s="300"/>
      <c r="BP113" s="300"/>
      <c r="BQ113" s="300"/>
      <c r="BR113" s="300"/>
      <c r="BS113" s="300"/>
      <c r="BT113" s="301"/>
      <c r="BU113" s="194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74"/>
      <c r="CF113" s="191">
        <f t="shared" si="6"/>
        <v>0</v>
      </c>
      <c r="CG113" s="192"/>
      <c r="CH113" s="192"/>
      <c r="CI113" s="192"/>
      <c r="CJ113" s="192"/>
      <c r="CK113" s="192"/>
      <c r="CL113" s="192"/>
      <c r="CM113" s="192"/>
      <c r="CN113" s="192"/>
      <c r="CO113" s="192"/>
      <c r="CP113" s="192"/>
      <c r="CQ113" s="192"/>
      <c r="CR113" s="192"/>
      <c r="CS113" s="192"/>
      <c r="CT113" s="192"/>
      <c r="CU113" s="193"/>
      <c r="CV113" s="191">
        <f t="shared" si="7"/>
        <v>0</v>
      </c>
      <c r="CW113" s="192"/>
      <c r="CX113" s="192"/>
      <c r="CY113" s="192"/>
      <c r="CZ113" s="192"/>
      <c r="DA113" s="192"/>
      <c r="DB113" s="192"/>
      <c r="DC113" s="192"/>
      <c r="DD113" s="193"/>
      <c r="DE113" s="188">
        <f>+CV113</f>
        <v>0</v>
      </c>
      <c r="DF113" s="189"/>
      <c r="DG113" s="189"/>
      <c r="DH113" s="189"/>
      <c r="DI113" s="189"/>
      <c r="DJ113" s="189"/>
      <c r="DK113" s="189"/>
      <c r="DL113" s="189"/>
      <c r="DM113" s="189"/>
      <c r="DN113" s="189"/>
      <c r="DO113" s="189"/>
      <c r="DP113" s="189"/>
      <c r="DQ113" s="189"/>
      <c r="DR113" s="189"/>
      <c r="DS113" s="189"/>
      <c r="DT113" s="189"/>
      <c r="DU113" s="189"/>
      <c r="DV113" s="189"/>
      <c r="DW113" s="189"/>
      <c r="DX113" s="189"/>
      <c r="DY113" s="189"/>
      <c r="DZ113" s="189"/>
      <c r="EA113" s="189"/>
      <c r="EB113" s="189"/>
      <c r="EC113" s="189"/>
      <c r="ED113" s="189"/>
      <c r="EE113" s="189"/>
      <c r="EF113" s="189"/>
      <c r="EG113" s="189"/>
      <c r="EH113" s="189"/>
      <c r="EI113" s="189"/>
      <c r="EJ113" s="189"/>
      <c r="EK113" s="189"/>
      <c r="EL113" s="189"/>
      <c r="EM113" s="189"/>
      <c r="EN113" s="189"/>
      <c r="EO113" s="189"/>
      <c r="EP113" s="189"/>
      <c r="EQ113" s="189"/>
      <c r="ER113" s="190"/>
      <c r="ES113" s="90"/>
      <c r="ET113" s="90"/>
      <c r="EU113" s="90"/>
      <c r="EV113" s="90"/>
      <c r="EW113" s="90"/>
      <c r="EX113" s="90"/>
    </row>
    <row r="114" spans="1:154" ht="19.5" customHeight="1" hidden="1">
      <c r="A114" s="30">
        <v>61</v>
      </c>
      <c r="B114" s="302" t="s">
        <v>281</v>
      </c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3"/>
      <c r="AI114" s="254">
        <v>810</v>
      </c>
      <c r="AJ114" s="255"/>
      <c r="AK114" s="255"/>
      <c r="AL114" s="255"/>
      <c r="AM114" s="255"/>
      <c r="AN114" s="255"/>
      <c r="AO114" s="255"/>
      <c r="AP114" s="255"/>
      <c r="AQ114" s="255"/>
      <c r="AR114" s="256"/>
      <c r="AS114" s="194" t="s">
        <v>324</v>
      </c>
      <c r="AT114" s="195"/>
      <c r="AU114" s="195"/>
      <c r="AV114" s="195"/>
      <c r="AW114" s="195"/>
      <c r="AX114" s="195"/>
      <c r="AY114" s="195"/>
      <c r="AZ114" s="195"/>
      <c r="BA114" s="195"/>
      <c r="BB114" s="174"/>
      <c r="BC114" s="299">
        <v>140082060</v>
      </c>
      <c r="BD114" s="300"/>
      <c r="BE114" s="300"/>
      <c r="BF114" s="300"/>
      <c r="BG114" s="300"/>
      <c r="BH114" s="300"/>
      <c r="BI114" s="300"/>
      <c r="BJ114" s="300"/>
      <c r="BK114" s="300"/>
      <c r="BL114" s="300"/>
      <c r="BM114" s="300"/>
      <c r="BN114" s="300"/>
      <c r="BO114" s="300"/>
      <c r="BP114" s="300"/>
      <c r="BQ114" s="300"/>
      <c r="BR114" s="300"/>
      <c r="BS114" s="300"/>
      <c r="BT114" s="301"/>
      <c r="BU114" s="194" t="s">
        <v>399</v>
      </c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74"/>
      <c r="CF114" s="191">
        <f t="shared" si="6"/>
        <v>0</v>
      </c>
      <c r="CG114" s="192"/>
      <c r="CH114" s="192"/>
      <c r="CI114" s="192"/>
      <c r="CJ114" s="192"/>
      <c r="CK114" s="192"/>
      <c r="CL114" s="192"/>
      <c r="CM114" s="192"/>
      <c r="CN114" s="192"/>
      <c r="CO114" s="192"/>
      <c r="CP114" s="192"/>
      <c r="CQ114" s="192"/>
      <c r="CR114" s="192"/>
      <c r="CS114" s="192"/>
      <c r="CT114" s="192"/>
      <c r="CU114" s="193"/>
      <c r="CV114" s="191">
        <f t="shared" si="7"/>
        <v>0</v>
      </c>
      <c r="CW114" s="192"/>
      <c r="CX114" s="192"/>
      <c r="CY114" s="192"/>
      <c r="CZ114" s="192"/>
      <c r="DA114" s="192"/>
      <c r="DB114" s="192"/>
      <c r="DC114" s="192"/>
      <c r="DD114" s="193"/>
      <c r="DE114" s="188">
        <f>+CV114</f>
        <v>0</v>
      </c>
      <c r="DF114" s="189"/>
      <c r="DG114" s="189"/>
      <c r="DH114" s="189"/>
      <c r="DI114" s="189"/>
      <c r="DJ114" s="189"/>
      <c r="DK114" s="189"/>
      <c r="DL114" s="189"/>
      <c r="DM114" s="189"/>
      <c r="DN114" s="189"/>
      <c r="DO114" s="189"/>
      <c r="DP114" s="189"/>
      <c r="DQ114" s="189"/>
      <c r="DR114" s="189"/>
      <c r="DS114" s="189"/>
      <c r="DT114" s="189"/>
      <c r="DU114" s="189"/>
      <c r="DV114" s="189"/>
      <c r="DW114" s="189"/>
      <c r="DX114" s="189"/>
      <c r="DY114" s="189"/>
      <c r="DZ114" s="189"/>
      <c r="EA114" s="189"/>
      <c r="EB114" s="189"/>
      <c r="EC114" s="189"/>
      <c r="ED114" s="189"/>
      <c r="EE114" s="189"/>
      <c r="EF114" s="189"/>
      <c r="EG114" s="189"/>
      <c r="EH114" s="189"/>
      <c r="EI114" s="189"/>
      <c r="EJ114" s="189"/>
      <c r="EK114" s="189"/>
      <c r="EL114" s="189"/>
      <c r="EM114" s="189"/>
      <c r="EN114" s="189"/>
      <c r="EO114" s="189"/>
      <c r="EP114" s="189"/>
      <c r="EQ114" s="189"/>
      <c r="ER114" s="190"/>
      <c r="ES114" s="90"/>
      <c r="ET114" s="90"/>
      <c r="EU114" s="90"/>
      <c r="EV114" s="90"/>
      <c r="EW114" s="90"/>
      <c r="EX114" s="90"/>
    </row>
    <row r="115" spans="1:154" ht="18" customHeight="1" hidden="1">
      <c r="A115" s="30">
        <v>62</v>
      </c>
      <c r="B115" s="302" t="s">
        <v>290</v>
      </c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  <c r="AA115" s="302"/>
      <c r="AB115" s="302"/>
      <c r="AC115" s="302"/>
      <c r="AD115" s="302"/>
      <c r="AE115" s="302"/>
      <c r="AF115" s="302"/>
      <c r="AG115" s="302"/>
      <c r="AH115" s="303"/>
      <c r="AI115" s="254">
        <v>802</v>
      </c>
      <c r="AJ115" s="255"/>
      <c r="AK115" s="255"/>
      <c r="AL115" s="255"/>
      <c r="AM115" s="255"/>
      <c r="AN115" s="255"/>
      <c r="AO115" s="255"/>
      <c r="AP115" s="255"/>
      <c r="AQ115" s="255"/>
      <c r="AR115" s="256"/>
      <c r="AS115" s="194" t="s">
        <v>324</v>
      </c>
      <c r="AT115" s="195"/>
      <c r="AU115" s="195"/>
      <c r="AV115" s="195"/>
      <c r="AW115" s="195"/>
      <c r="AX115" s="195"/>
      <c r="AY115" s="195"/>
      <c r="AZ115" s="195"/>
      <c r="BA115" s="195"/>
      <c r="BB115" s="174"/>
      <c r="BC115" s="299">
        <v>140082060</v>
      </c>
      <c r="BD115" s="300"/>
      <c r="BE115" s="300"/>
      <c r="BF115" s="300"/>
      <c r="BG115" s="300"/>
      <c r="BH115" s="300"/>
      <c r="BI115" s="300"/>
      <c r="BJ115" s="300"/>
      <c r="BK115" s="300"/>
      <c r="BL115" s="300"/>
      <c r="BM115" s="300"/>
      <c r="BN115" s="300"/>
      <c r="BO115" s="300"/>
      <c r="BP115" s="300"/>
      <c r="BQ115" s="300"/>
      <c r="BR115" s="300"/>
      <c r="BS115" s="300"/>
      <c r="BT115" s="301"/>
      <c r="BU115" s="194" t="s">
        <v>282</v>
      </c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74"/>
      <c r="CF115" s="191">
        <v>0</v>
      </c>
      <c r="CG115" s="192"/>
      <c r="CH115" s="192"/>
      <c r="CI115" s="192"/>
      <c r="CJ115" s="192"/>
      <c r="CK115" s="192"/>
      <c r="CL115" s="192"/>
      <c r="CM115" s="192"/>
      <c r="CN115" s="192"/>
      <c r="CO115" s="192"/>
      <c r="CP115" s="192"/>
      <c r="CQ115" s="192"/>
      <c r="CR115" s="192"/>
      <c r="CS115" s="192"/>
      <c r="CT115" s="192"/>
      <c r="CU115" s="193"/>
      <c r="CV115" s="191">
        <v>0</v>
      </c>
      <c r="CW115" s="192"/>
      <c r="CX115" s="192"/>
      <c r="CY115" s="192"/>
      <c r="CZ115" s="192"/>
      <c r="DA115" s="192"/>
      <c r="DB115" s="192"/>
      <c r="DC115" s="192"/>
      <c r="DD115" s="193"/>
      <c r="DE115" s="188">
        <v>0</v>
      </c>
      <c r="DF115" s="189"/>
      <c r="DG115" s="189"/>
      <c r="DH115" s="189"/>
      <c r="DI115" s="189"/>
      <c r="DJ115" s="189"/>
      <c r="DK115" s="189"/>
      <c r="DL115" s="189"/>
      <c r="DM115" s="189"/>
      <c r="DN115" s="189"/>
      <c r="DO115" s="189"/>
      <c r="DP115" s="189"/>
      <c r="DQ115" s="189"/>
      <c r="DR115" s="189"/>
      <c r="DS115" s="189"/>
      <c r="DT115" s="189"/>
      <c r="DU115" s="189"/>
      <c r="DV115" s="189"/>
      <c r="DW115" s="189"/>
      <c r="DX115" s="189"/>
      <c r="DY115" s="189"/>
      <c r="DZ115" s="189"/>
      <c r="EA115" s="189"/>
      <c r="EB115" s="189"/>
      <c r="EC115" s="189"/>
      <c r="ED115" s="189"/>
      <c r="EE115" s="189"/>
      <c r="EF115" s="189"/>
      <c r="EG115" s="189"/>
      <c r="EH115" s="189"/>
      <c r="EI115" s="189"/>
      <c r="EJ115" s="189"/>
      <c r="EK115" s="189"/>
      <c r="EL115" s="189"/>
      <c r="EM115" s="189"/>
      <c r="EN115" s="189"/>
      <c r="EO115" s="189"/>
      <c r="EP115" s="189"/>
      <c r="EQ115" s="189"/>
      <c r="ER115" s="190"/>
      <c r="ES115" s="90"/>
      <c r="ET115" s="90"/>
      <c r="EU115" s="90"/>
      <c r="EV115" s="90"/>
      <c r="EW115" s="90"/>
      <c r="EX115" s="90"/>
    </row>
    <row r="116" spans="1:154" ht="16.5" customHeight="1" hidden="1">
      <c r="A116" s="30">
        <v>71</v>
      </c>
      <c r="B116" s="253" t="s">
        <v>299</v>
      </c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4">
        <v>802</v>
      </c>
      <c r="AJ116" s="255"/>
      <c r="AK116" s="255"/>
      <c r="AL116" s="255"/>
      <c r="AM116" s="255"/>
      <c r="AN116" s="255"/>
      <c r="AO116" s="255"/>
      <c r="AP116" s="255"/>
      <c r="AQ116" s="255"/>
      <c r="AR116" s="256"/>
      <c r="AS116" s="194" t="s">
        <v>297</v>
      </c>
      <c r="AT116" s="195"/>
      <c r="AU116" s="195"/>
      <c r="AV116" s="195"/>
      <c r="AW116" s="195"/>
      <c r="AX116" s="195"/>
      <c r="AY116" s="195"/>
      <c r="AZ116" s="195"/>
      <c r="BA116" s="195"/>
      <c r="BB116" s="174"/>
      <c r="BC116" s="299"/>
      <c r="BD116" s="300"/>
      <c r="BE116" s="300"/>
      <c r="BF116" s="300"/>
      <c r="BG116" s="300"/>
      <c r="BH116" s="300"/>
      <c r="BI116" s="300"/>
      <c r="BJ116" s="300"/>
      <c r="BK116" s="300"/>
      <c r="BL116" s="300"/>
      <c r="BM116" s="300"/>
      <c r="BN116" s="300"/>
      <c r="BO116" s="300"/>
      <c r="BP116" s="300"/>
      <c r="BQ116" s="300"/>
      <c r="BR116" s="300"/>
      <c r="BS116" s="300"/>
      <c r="BT116" s="301"/>
      <c r="BU116" s="194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74"/>
      <c r="CF116" s="289"/>
      <c r="CG116" s="290"/>
      <c r="CH116" s="290"/>
      <c r="CI116" s="290"/>
      <c r="CJ116" s="290"/>
      <c r="CK116" s="290"/>
      <c r="CL116" s="290"/>
      <c r="CM116" s="290"/>
      <c r="CN116" s="290"/>
      <c r="CO116" s="290"/>
      <c r="CP116" s="290"/>
      <c r="CQ116" s="290"/>
      <c r="CR116" s="290"/>
      <c r="CS116" s="290"/>
      <c r="CT116" s="290"/>
      <c r="CU116" s="291"/>
      <c r="CV116" s="191">
        <f aca="true" t="shared" si="8" ref="CV116:CV121">CV117</f>
        <v>0</v>
      </c>
      <c r="CW116" s="192"/>
      <c r="CX116" s="192"/>
      <c r="CY116" s="192"/>
      <c r="CZ116" s="192"/>
      <c r="DA116" s="192"/>
      <c r="DB116" s="192"/>
      <c r="DC116" s="192"/>
      <c r="DD116" s="192"/>
      <c r="DE116" s="192"/>
      <c r="DF116" s="192"/>
      <c r="DG116" s="192"/>
      <c r="DH116" s="192"/>
      <c r="DI116" s="192"/>
      <c r="DJ116" s="192"/>
      <c r="DK116" s="193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7"/>
      <c r="EE116" s="87"/>
      <c r="EF116" s="87"/>
      <c r="EG116" s="87"/>
      <c r="EH116" s="87"/>
      <c r="EI116" s="191">
        <f aca="true" t="shared" si="9" ref="EI116:EI121">EI117</f>
        <v>0</v>
      </c>
      <c r="EJ116" s="192"/>
      <c r="EK116" s="192"/>
      <c r="EL116" s="192"/>
      <c r="EM116" s="192"/>
      <c r="EN116" s="192"/>
      <c r="EO116" s="192"/>
      <c r="EP116" s="192"/>
      <c r="EQ116" s="192"/>
      <c r="ER116" s="192"/>
      <c r="ES116" s="192"/>
      <c r="ET116" s="192"/>
      <c r="EU116" s="192"/>
      <c r="EV116" s="192"/>
      <c r="EW116" s="192"/>
      <c r="EX116" s="193"/>
    </row>
    <row r="117" spans="1:154" ht="16.5" customHeight="1" hidden="1">
      <c r="A117" s="30">
        <v>72</v>
      </c>
      <c r="B117" s="253" t="s">
        <v>300</v>
      </c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4">
        <v>802</v>
      </c>
      <c r="AJ117" s="255"/>
      <c r="AK117" s="255"/>
      <c r="AL117" s="255"/>
      <c r="AM117" s="255"/>
      <c r="AN117" s="255"/>
      <c r="AO117" s="255"/>
      <c r="AP117" s="255"/>
      <c r="AQ117" s="255"/>
      <c r="AR117" s="256"/>
      <c r="AS117" s="194" t="s">
        <v>298</v>
      </c>
      <c r="AT117" s="195"/>
      <c r="AU117" s="195"/>
      <c r="AV117" s="195"/>
      <c r="AW117" s="195"/>
      <c r="AX117" s="195"/>
      <c r="AY117" s="195"/>
      <c r="AZ117" s="195"/>
      <c r="BA117" s="195"/>
      <c r="BB117" s="174"/>
      <c r="BC117" s="299"/>
      <c r="BD117" s="300"/>
      <c r="BE117" s="300"/>
      <c r="BF117" s="300"/>
      <c r="BG117" s="300"/>
      <c r="BH117" s="300"/>
      <c r="BI117" s="300"/>
      <c r="BJ117" s="300"/>
      <c r="BK117" s="300"/>
      <c r="BL117" s="300"/>
      <c r="BM117" s="300"/>
      <c r="BN117" s="300"/>
      <c r="BO117" s="300"/>
      <c r="BP117" s="300"/>
      <c r="BQ117" s="300"/>
      <c r="BR117" s="300"/>
      <c r="BS117" s="300"/>
      <c r="BT117" s="301"/>
      <c r="BU117" s="194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74"/>
      <c r="CF117" s="191"/>
      <c r="CG117" s="192"/>
      <c r="CH117" s="192"/>
      <c r="CI117" s="192"/>
      <c r="CJ117" s="192"/>
      <c r="CK117" s="192"/>
      <c r="CL117" s="192"/>
      <c r="CM117" s="192"/>
      <c r="CN117" s="192"/>
      <c r="CO117" s="192"/>
      <c r="CP117" s="192"/>
      <c r="CQ117" s="192"/>
      <c r="CR117" s="192"/>
      <c r="CS117" s="192"/>
      <c r="CT117" s="192"/>
      <c r="CU117" s="193"/>
      <c r="CV117" s="191">
        <f t="shared" si="8"/>
        <v>0</v>
      </c>
      <c r="CW117" s="192"/>
      <c r="CX117" s="192"/>
      <c r="CY117" s="192"/>
      <c r="CZ117" s="192"/>
      <c r="DA117" s="192"/>
      <c r="DB117" s="192"/>
      <c r="DC117" s="192"/>
      <c r="DD117" s="192"/>
      <c r="DE117" s="192"/>
      <c r="DF117" s="192"/>
      <c r="DG117" s="192"/>
      <c r="DH117" s="192"/>
      <c r="DI117" s="192"/>
      <c r="DJ117" s="192"/>
      <c r="DK117" s="193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191">
        <f t="shared" si="9"/>
        <v>0</v>
      </c>
      <c r="EJ117" s="192"/>
      <c r="EK117" s="192"/>
      <c r="EL117" s="192"/>
      <c r="EM117" s="192"/>
      <c r="EN117" s="192"/>
      <c r="EO117" s="192"/>
      <c r="EP117" s="192"/>
      <c r="EQ117" s="192"/>
      <c r="ER117" s="192"/>
      <c r="ES117" s="192"/>
      <c r="ET117" s="192"/>
      <c r="EU117" s="192"/>
      <c r="EV117" s="192"/>
      <c r="EW117" s="192"/>
      <c r="EX117" s="193"/>
    </row>
    <row r="118" spans="1:154" ht="42.75" customHeight="1" hidden="1">
      <c r="A118" s="30">
        <v>73</v>
      </c>
      <c r="B118" s="253" t="s">
        <v>89</v>
      </c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3"/>
      <c r="AF118" s="253"/>
      <c r="AG118" s="253"/>
      <c r="AH118" s="253"/>
      <c r="AI118" s="254">
        <v>802</v>
      </c>
      <c r="AJ118" s="255"/>
      <c r="AK118" s="255"/>
      <c r="AL118" s="255"/>
      <c r="AM118" s="255"/>
      <c r="AN118" s="255"/>
      <c r="AO118" s="255"/>
      <c r="AP118" s="255"/>
      <c r="AQ118" s="255"/>
      <c r="AR118" s="256"/>
      <c r="AS118" s="194" t="s">
        <v>298</v>
      </c>
      <c r="AT118" s="195"/>
      <c r="AU118" s="195"/>
      <c r="AV118" s="195"/>
      <c r="AW118" s="195"/>
      <c r="AX118" s="195"/>
      <c r="AY118" s="195"/>
      <c r="AZ118" s="195"/>
      <c r="BA118" s="195"/>
      <c r="BB118" s="174"/>
      <c r="BC118" s="299">
        <v>100000000</v>
      </c>
      <c r="BD118" s="300"/>
      <c r="BE118" s="300"/>
      <c r="BF118" s="300"/>
      <c r="BG118" s="300"/>
      <c r="BH118" s="300"/>
      <c r="BI118" s="300"/>
      <c r="BJ118" s="300"/>
      <c r="BK118" s="300"/>
      <c r="BL118" s="300"/>
      <c r="BM118" s="300"/>
      <c r="BN118" s="300"/>
      <c r="BO118" s="300"/>
      <c r="BP118" s="300"/>
      <c r="BQ118" s="300"/>
      <c r="BR118" s="300"/>
      <c r="BS118" s="300"/>
      <c r="BT118" s="301"/>
      <c r="BU118" s="194"/>
      <c r="BV118" s="195"/>
      <c r="BW118" s="195"/>
      <c r="BX118" s="195"/>
      <c r="BY118" s="195"/>
      <c r="BZ118" s="195"/>
      <c r="CA118" s="195"/>
      <c r="CB118" s="195"/>
      <c r="CC118" s="195"/>
      <c r="CD118" s="195"/>
      <c r="CE118" s="174"/>
      <c r="CF118" s="191"/>
      <c r="CG118" s="192"/>
      <c r="CH118" s="192"/>
      <c r="CI118" s="192"/>
      <c r="CJ118" s="192"/>
      <c r="CK118" s="192"/>
      <c r="CL118" s="192"/>
      <c r="CM118" s="192"/>
      <c r="CN118" s="192"/>
      <c r="CO118" s="192"/>
      <c r="CP118" s="192"/>
      <c r="CQ118" s="192"/>
      <c r="CR118" s="192"/>
      <c r="CS118" s="192"/>
      <c r="CT118" s="192"/>
      <c r="CU118" s="193"/>
      <c r="CV118" s="191">
        <f t="shared" si="8"/>
        <v>0</v>
      </c>
      <c r="CW118" s="192"/>
      <c r="CX118" s="192"/>
      <c r="CY118" s="192"/>
      <c r="CZ118" s="192"/>
      <c r="DA118" s="192"/>
      <c r="DB118" s="192"/>
      <c r="DC118" s="192"/>
      <c r="DD118" s="192"/>
      <c r="DE118" s="192"/>
      <c r="DF118" s="192"/>
      <c r="DG118" s="192"/>
      <c r="DH118" s="192"/>
      <c r="DI118" s="192"/>
      <c r="DJ118" s="192"/>
      <c r="DK118" s="193"/>
      <c r="DL118" s="87"/>
      <c r="DM118" s="87"/>
      <c r="DN118" s="87"/>
      <c r="DO118" s="87"/>
      <c r="DP118" s="87"/>
      <c r="DQ118" s="87"/>
      <c r="DR118" s="87"/>
      <c r="DS118" s="87"/>
      <c r="DT118" s="87"/>
      <c r="DU118" s="87"/>
      <c r="DV118" s="87"/>
      <c r="DW118" s="87"/>
      <c r="DX118" s="87"/>
      <c r="DY118" s="87"/>
      <c r="DZ118" s="87"/>
      <c r="EA118" s="87"/>
      <c r="EB118" s="87"/>
      <c r="EC118" s="87"/>
      <c r="ED118" s="87"/>
      <c r="EE118" s="87"/>
      <c r="EF118" s="87"/>
      <c r="EG118" s="87"/>
      <c r="EH118" s="87"/>
      <c r="EI118" s="191">
        <f t="shared" si="9"/>
        <v>0</v>
      </c>
      <c r="EJ118" s="192"/>
      <c r="EK118" s="192"/>
      <c r="EL118" s="192"/>
      <c r="EM118" s="192"/>
      <c r="EN118" s="192"/>
      <c r="EO118" s="192"/>
      <c r="EP118" s="192"/>
      <c r="EQ118" s="192"/>
      <c r="ER118" s="192"/>
      <c r="ES118" s="192"/>
      <c r="ET118" s="192"/>
      <c r="EU118" s="192"/>
      <c r="EV118" s="192"/>
      <c r="EW118" s="192"/>
      <c r="EX118" s="193"/>
    </row>
    <row r="119" spans="1:154" ht="27.75" customHeight="1" hidden="1">
      <c r="A119" s="30">
        <v>74</v>
      </c>
      <c r="B119" s="253" t="s">
        <v>100</v>
      </c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  <c r="AI119" s="254">
        <v>802</v>
      </c>
      <c r="AJ119" s="255"/>
      <c r="AK119" s="255"/>
      <c r="AL119" s="255"/>
      <c r="AM119" s="255"/>
      <c r="AN119" s="255"/>
      <c r="AO119" s="255"/>
      <c r="AP119" s="255"/>
      <c r="AQ119" s="255"/>
      <c r="AR119" s="256"/>
      <c r="AS119" s="194" t="s">
        <v>298</v>
      </c>
      <c r="AT119" s="195"/>
      <c r="AU119" s="195"/>
      <c r="AV119" s="195"/>
      <c r="AW119" s="195"/>
      <c r="AX119" s="195"/>
      <c r="AY119" s="195"/>
      <c r="AZ119" s="195"/>
      <c r="BA119" s="195"/>
      <c r="BB119" s="174"/>
      <c r="BC119" s="299">
        <v>140000000</v>
      </c>
      <c r="BD119" s="300"/>
      <c r="BE119" s="300"/>
      <c r="BF119" s="300"/>
      <c r="BG119" s="300"/>
      <c r="BH119" s="300"/>
      <c r="BI119" s="300"/>
      <c r="BJ119" s="300"/>
      <c r="BK119" s="300"/>
      <c r="BL119" s="300"/>
      <c r="BM119" s="300"/>
      <c r="BN119" s="300"/>
      <c r="BO119" s="300"/>
      <c r="BP119" s="300"/>
      <c r="BQ119" s="300"/>
      <c r="BR119" s="300"/>
      <c r="BS119" s="300"/>
      <c r="BT119" s="301"/>
      <c r="BU119" s="194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74"/>
      <c r="CF119" s="191"/>
      <c r="CG119" s="192"/>
      <c r="CH119" s="192"/>
      <c r="CI119" s="192"/>
      <c r="CJ119" s="192"/>
      <c r="CK119" s="192"/>
      <c r="CL119" s="192"/>
      <c r="CM119" s="192"/>
      <c r="CN119" s="192"/>
      <c r="CO119" s="192"/>
      <c r="CP119" s="192"/>
      <c r="CQ119" s="192"/>
      <c r="CR119" s="192"/>
      <c r="CS119" s="192"/>
      <c r="CT119" s="192"/>
      <c r="CU119" s="193"/>
      <c r="CV119" s="191">
        <f t="shared" si="8"/>
        <v>0</v>
      </c>
      <c r="CW119" s="192"/>
      <c r="CX119" s="192"/>
      <c r="CY119" s="192"/>
      <c r="CZ119" s="192"/>
      <c r="DA119" s="192"/>
      <c r="DB119" s="192"/>
      <c r="DC119" s="192"/>
      <c r="DD119" s="192"/>
      <c r="DE119" s="192"/>
      <c r="DF119" s="192"/>
      <c r="DG119" s="192"/>
      <c r="DH119" s="192"/>
      <c r="DI119" s="192"/>
      <c r="DJ119" s="192"/>
      <c r="DK119" s="193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191">
        <f t="shared" si="9"/>
        <v>0</v>
      </c>
      <c r="EJ119" s="192"/>
      <c r="EK119" s="192"/>
      <c r="EL119" s="192"/>
      <c r="EM119" s="192"/>
      <c r="EN119" s="192"/>
      <c r="EO119" s="192"/>
      <c r="EP119" s="192"/>
      <c r="EQ119" s="192"/>
      <c r="ER119" s="192"/>
      <c r="ES119" s="192"/>
      <c r="ET119" s="192"/>
      <c r="EU119" s="192"/>
      <c r="EV119" s="192"/>
      <c r="EW119" s="192"/>
      <c r="EX119" s="193"/>
    </row>
    <row r="120" spans="1:154" ht="91.5" customHeight="1" hidden="1">
      <c r="A120" s="30">
        <v>75</v>
      </c>
      <c r="B120" s="253" t="s">
        <v>107</v>
      </c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3"/>
      <c r="AI120" s="254">
        <v>802</v>
      </c>
      <c r="AJ120" s="255"/>
      <c r="AK120" s="255"/>
      <c r="AL120" s="255"/>
      <c r="AM120" s="255"/>
      <c r="AN120" s="255"/>
      <c r="AO120" s="255"/>
      <c r="AP120" s="255"/>
      <c r="AQ120" s="255"/>
      <c r="AR120" s="256"/>
      <c r="AS120" s="194" t="s">
        <v>298</v>
      </c>
      <c r="AT120" s="195"/>
      <c r="AU120" s="195"/>
      <c r="AV120" s="195"/>
      <c r="AW120" s="195"/>
      <c r="AX120" s="195"/>
      <c r="AY120" s="195"/>
      <c r="AZ120" s="195"/>
      <c r="BA120" s="195"/>
      <c r="BB120" s="174"/>
      <c r="BC120" s="299">
        <v>149555</v>
      </c>
      <c r="BD120" s="300"/>
      <c r="BE120" s="300"/>
      <c r="BF120" s="300"/>
      <c r="BG120" s="300"/>
      <c r="BH120" s="300"/>
      <c r="BI120" s="300"/>
      <c r="BJ120" s="300"/>
      <c r="BK120" s="300"/>
      <c r="BL120" s="300"/>
      <c r="BM120" s="300"/>
      <c r="BN120" s="300"/>
      <c r="BO120" s="300"/>
      <c r="BP120" s="300"/>
      <c r="BQ120" s="300"/>
      <c r="BR120" s="300"/>
      <c r="BS120" s="300"/>
      <c r="BT120" s="301"/>
      <c r="BU120" s="194"/>
      <c r="BV120" s="195"/>
      <c r="BW120" s="195"/>
      <c r="BX120" s="195"/>
      <c r="BY120" s="195"/>
      <c r="BZ120" s="195"/>
      <c r="CA120" s="195"/>
      <c r="CB120" s="195"/>
      <c r="CC120" s="195"/>
      <c r="CD120" s="195"/>
      <c r="CE120" s="174"/>
      <c r="CF120" s="191"/>
      <c r="CG120" s="192"/>
      <c r="CH120" s="192"/>
      <c r="CI120" s="192"/>
      <c r="CJ120" s="192"/>
      <c r="CK120" s="192"/>
      <c r="CL120" s="192"/>
      <c r="CM120" s="192"/>
      <c r="CN120" s="192"/>
      <c r="CO120" s="192"/>
      <c r="CP120" s="192"/>
      <c r="CQ120" s="192"/>
      <c r="CR120" s="192"/>
      <c r="CS120" s="192"/>
      <c r="CT120" s="192"/>
      <c r="CU120" s="193"/>
      <c r="CV120" s="191">
        <f t="shared" si="8"/>
        <v>0</v>
      </c>
      <c r="CW120" s="192"/>
      <c r="CX120" s="192"/>
      <c r="CY120" s="192"/>
      <c r="CZ120" s="192"/>
      <c r="DA120" s="192"/>
      <c r="DB120" s="192"/>
      <c r="DC120" s="192"/>
      <c r="DD120" s="192"/>
      <c r="DE120" s="192"/>
      <c r="DF120" s="192"/>
      <c r="DG120" s="192"/>
      <c r="DH120" s="192"/>
      <c r="DI120" s="192"/>
      <c r="DJ120" s="192"/>
      <c r="DK120" s="193"/>
      <c r="DL120" s="87"/>
      <c r="DM120" s="87"/>
      <c r="DN120" s="87"/>
      <c r="DO120" s="87"/>
      <c r="DP120" s="87"/>
      <c r="DQ120" s="87"/>
      <c r="DR120" s="87"/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191">
        <f t="shared" si="9"/>
        <v>0</v>
      </c>
      <c r="EJ120" s="192"/>
      <c r="EK120" s="192"/>
      <c r="EL120" s="192"/>
      <c r="EM120" s="192"/>
      <c r="EN120" s="192"/>
      <c r="EO120" s="192"/>
      <c r="EP120" s="192"/>
      <c r="EQ120" s="192"/>
      <c r="ER120" s="192"/>
      <c r="ES120" s="192"/>
      <c r="ET120" s="192"/>
      <c r="EU120" s="192"/>
      <c r="EV120" s="192"/>
      <c r="EW120" s="192"/>
      <c r="EX120" s="193"/>
    </row>
    <row r="121" spans="1:154" ht="23.25" customHeight="1" hidden="1">
      <c r="A121" s="30">
        <v>76</v>
      </c>
      <c r="B121" s="253" t="s">
        <v>274</v>
      </c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3"/>
      <c r="AI121" s="254">
        <v>802</v>
      </c>
      <c r="AJ121" s="255"/>
      <c r="AK121" s="255"/>
      <c r="AL121" s="255"/>
      <c r="AM121" s="255"/>
      <c r="AN121" s="255"/>
      <c r="AO121" s="255"/>
      <c r="AP121" s="255"/>
      <c r="AQ121" s="255"/>
      <c r="AR121" s="256"/>
      <c r="AS121" s="194" t="s">
        <v>298</v>
      </c>
      <c r="AT121" s="195"/>
      <c r="AU121" s="195"/>
      <c r="AV121" s="195"/>
      <c r="AW121" s="195"/>
      <c r="AX121" s="195"/>
      <c r="AY121" s="195"/>
      <c r="AZ121" s="195"/>
      <c r="BA121" s="195"/>
      <c r="BB121" s="174"/>
      <c r="BC121" s="299">
        <v>140095550</v>
      </c>
      <c r="BD121" s="300"/>
      <c r="BE121" s="300"/>
      <c r="BF121" s="300"/>
      <c r="BG121" s="300"/>
      <c r="BH121" s="300"/>
      <c r="BI121" s="300"/>
      <c r="BJ121" s="300"/>
      <c r="BK121" s="300"/>
      <c r="BL121" s="300"/>
      <c r="BM121" s="300"/>
      <c r="BN121" s="300"/>
      <c r="BO121" s="300"/>
      <c r="BP121" s="300"/>
      <c r="BQ121" s="300"/>
      <c r="BR121" s="300"/>
      <c r="BS121" s="300"/>
      <c r="BT121" s="301"/>
      <c r="BU121" s="194" t="s">
        <v>183</v>
      </c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74"/>
      <c r="CF121" s="191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3"/>
      <c r="CV121" s="191">
        <f t="shared" si="8"/>
        <v>0</v>
      </c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3"/>
      <c r="DL121" s="87"/>
      <c r="DM121" s="87"/>
      <c r="DN121" s="87"/>
      <c r="DO121" s="87"/>
      <c r="DP121" s="87"/>
      <c r="DQ121" s="87"/>
      <c r="DR121" s="87"/>
      <c r="DS121" s="87"/>
      <c r="DT121" s="87"/>
      <c r="DU121" s="87"/>
      <c r="DV121" s="87"/>
      <c r="DW121" s="87"/>
      <c r="DX121" s="87"/>
      <c r="DY121" s="87"/>
      <c r="DZ121" s="87"/>
      <c r="EA121" s="87"/>
      <c r="EB121" s="87"/>
      <c r="EC121" s="87"/>
      <c r="ED121" s="87"/>
      <c r="EE121" s="87"/>
      <c r="EF121" s="87"/>
      <c r="EG121" s="87"/>
      <c r="EH121" s="87"/>
      <c r="EI121" s="191">
        <f t="shared" si="9"/>
        <v>0</v>
      </c>
      <c r="EJ121" s="192"/>
      <c r="EK121" s="192"/>
      <c r="EL121" s="192"/>
      <c r="EM121" s="192"/>
      <c r="EN121" s="192"/>
      <c r="EO121" s="192"/>
      <c r="EP121" s="192"/>
      <c r="EQ121" s="192"/>
      <c r="ER121" s="192"/>
      <c r="ES121" s="192"/>
      <c r="ET121" s="192"/>
      <c r="EU121" s="192"/>
      <c r="EV121" s="192"/>
      <c r="EW121" s="192"/>
      <c r="EX121" s="193"/>
    </row>
    <row r="122" spans="1:154" ht="29.25" customHeight="1" hidden="1">
      <c r="A122" s="30">
        <v>77</v>
      </c>
      <c r="B122" s="253" t="s">
        <v>185</v>
      </c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  <c r="AF122" s="253"/>
      <c r="AG122" s="253"/>
      <c r="AH122" s="253"/>
      <c r="AI122" s="254">
        <v>802</v>
      </c>
      <c r="AJ122" s="255"/>
      <c r="AK122" s="255"/>
      <c r="AL122" s="255"/>
      <c r="AM122" s="255"/>
      <c r="AN122" s="255"/>
      <c r="AO122" s="255"/>
      <c r="AP122" s="255"/>
      <c r="AQ122" s="255"/>
      <c r="AR122" s="256"/>
      <c r="AS122" s="194" t="s">
        <v>298</v>
      </c>
      <c r="AT122" s="195"/>
      <c r="AU122" s="195"/>
      <c r="AV122" s="195"/>
      <c r="AW122" s="195"/>
      <c r="AX122" s="195"/>
      <c r="AY122" s="195"/>
      <c r="AZ122" s="195"/>
      <c r="BA122" s="195"/>
      <c r="BB122" s="174"/>
      <c r="BC122" s="299">
        <v>140095550</v>
      </c>
      <c r="BD122" s="300"/>
      <c r="BE122" s="300"/>
      <c r="BF122" s="300"/>
      <c r="BG122" s="300"/>
      <c r="BH122" s="300"/>
      <c r="BI122" s="300"/>
      <c r="BJ122" s="300"/>
      <c r="BK122" s="300"/>
      <c r="BL122" s="300"/>
      <c r="BM122" s="300"/>
      <c r="BN122" s="300"/>
      <c r="BO122" s="300"/>
      <c r="BP122" s="300"/>
      <c r="BQ122" s="300"/>
      <c r="BR122" s="300"/>
      <c r="BS122" s="300"/>
      <c r="BT122" s="301"/>
      <c r="BU122" s="194" t="s">
        <v>186</v>
      </c>
      <c r="BV122" s="195"/>
      <c r="BW122" s="195"/>
      <c r="BX122" s="195"/>
      <c r="BY122" s="195"/>
      <c r="BZ122" s="195"/>
      <c r="CA122" s="195"/>
      <c r="CB122" s="195"/>
      <c r="CC122" s="195"/>
      <c r="CD122" s="195"/>
      <c r="CE122" s="174"/>
      <c r="CF122" s="191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3"/>
      <c r="CV122" s="191">
        <v>0</v>
      </c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3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191">
        <v>0</v>
      </c>
      <c r="EJ122" s="192"/>
      <c r="EK122" s="192"/>
      <c r="EL122" s="192"/>
      <c r="EM122" s="192"/>
      <c r="EN122" s="192"/>
      <c r="EO122" s="192"/>
      <c r="EP122" s="192"/>
      <c r="EQ122" s="192"/>
      <c r="ER122" s="192"/>
      <c r="ES122" s="192"/>
      <c r="ET122" s="192"/>
      <c r="EU122" s="192"/>
      <c r="EV122" s="192"/>
      <c r="EW122" s="192"/>
      <c r="EX122" s="193"/>
    </row>
    <row r="123" spans="1:154" ht="16.5" customHeight="1" hidden="1">
      <c r="A123" s="30">
        <v>63</v>
      </c>
      <c r="B123" s="253" t="s">
        <v>431</v>
      </c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  <c r="AF123" s="253"/>
      <c r="AG123" s="253"/>
      <c r="AH123" s="253"/>
      <c r="AI123" s="254">
        <v>802</v>
      </c>
      <c r="AJ123" s="255"/>
      <c r="AK123" s="255"/>
      <c r="AL123" s="255"/>
      <c r="AM123" s="255"/>
      <c r="AN123" s="255"/>
      <c r="AO123" s="255"/>
      <c r="AP123" s="255"/>
      <c r="AQ123" s="255"/>
      <c r="AR123" s="256"/>
      <c r="AS123" s="194" t="s">
        <v>203</v>
      </c>
      <c r="AT123" s="195"/>
      <c r="AU123" s="195"/>
      <c r="AV123" s="195"/>
      <c r="AW123" s="195"/>
      <c r="AX123" s="195"/>
      <c r="AY123" s="195"/>
      <c r="AZ123" s="195"/>
      <c r="BA123" s="195"/>
      <c r="BB123" s="174"/>
      <c r="BC123" s="299"/>
      <c r="BD123" s="300"/>
      <c r="BE123" s="300"/>
      <c r="BF123" s="300"/>
      <c r="BG123" s="300"/>
      <c r="BH123" s="300"/>
      <c r="BI123" s="300"/>
      <c r="BJ123" s="300"/>
      <c r="BK123" s="300"/>
      <c r="BL123" s="300"/>
      <c r="BM123" s="300"/>
      <c r="BN123" s="300"/>
      <c r="BO123" s="300"/>
      <c r="BP123" s="300"/>
      <c r="BQ123" s="300"/>
      <c r="BR123" s="300"/>
      <c r="BS123" s="300"/>
      <c r="BT123" s="301"/>
      <c r="BU123" s="194"/>
      <c r="BV123" s="195"/>
      <c r="BW123" s="195"/>
      <c r="BX123" s="195"/>
      <c r="BY123" s="195"/>
      <c r="BZ123" s="195"/>
      <c r="CA123" s="195"/>
      <c r="CB123" s="195"/>
      <c r="CC123" s="195"/>
      <c r="CD123" s="195"/>
      <c r="CE123" s="174"/>
      <c r="CF123" s="289">
        <f aca="true" t="shared" si="10" ref="CF123:CF128">CF124</f>
        <v>0</v>
      </c>
      <c r="CG123" s="290"/>
      <c r="CH123" s="290"/>
      <c r="CI123" s="290"/>
      <c r="CJ123" s="290"/>
      <c r="CK123" s="290"/>
      <c r="CL123" s="290"/>
      <c r="CM123" s="290"/>
      <c r="CN123" s="290"/>
      <c r="CO123" s="290"/>
      <c r="CP123" s="290"/>
      <c r="CQ123" s="290"/>
      <c r="CR123" s="290"/>
      <c r="CS123" s="290"/>
      <c r="CT123" s="290"/>
      <c r="CU123" s="291"/>
      <c r="CV123" s="191">
        <f aca="true" t="shared" si="11" ref="CV123:CV128">CV124</f>
        <v>0</v>
      </c>
      <c r="CW123" s="192"/>
      <c r="CX123" s="192"/>
      <c r="CY123" s="192"/>
      <c r="CZ123" s="192"/>
      <c r="DA123" s="192"/>
      <c r="DB123" s="192"/>
      <c r="DC123" s="192"/>
      <c r="DD123" s="193"/>
      <c r="DE123" s="188">
        <f aca="true" t="shared" si="12" ref="DE123:DE128">+CV123</f>
        <v>0</v>
      </c>
      <c r="DF123" s="189"/>
      <c r="DG123" s="189"/>
      <c r="DH123" s="189"/>
      <c r="DI123" s="189"/>
      <c r="DJ123" s="189"/>
      <c r="DK123" s="189"/>
      <c r="DL123" s="189"/>
      <c r="DM123" s="189"/>
      <c r="DN123" s="189"/>
      <c r="DO123" s="189"/>
      <c r="DP123" s="189"/>
      <c r="DQ123" s="189"/>
      <c r="DR123" s="189"/>
      <c r="DS123" s="189"/>
      <c r="DT123" s="189"/>
      <c r="DU123" s="189"/>
      <c r="DV123" s="189"/>
      <c r="DW123" s="189"/>
      <c r="DX123" s="189"/>
      <c r="DY123" s="189"/>
      <c r="DZ123" s="189"/>
      <c r="EA123" s="189"/>
      <c r="EB123" s="189"/>
      <c r="EC123" s="189"/>
      <c r="ED123" s="189"/>
      <c r="EE123" s="189"/>
      <c r="EF123" s="189"/>
      <c r="EG123" s="189"/>
      <c r="EH123" s="189"/>
      <c r="EI123" s="189"/>
      <c r="EJ123" s="189"/>
      <c r="EK123" s="189"/>
      <c r="EL123" s="189"/>
      <c r="EM123" s="189"/>
      <c r="EN123" s="189"/>
      <c r="EO123" s="189"/>
      <c r="EP123" s="189"/>
      <c r="EQ123" s="189"/>
      <c r="ER123" s="190"/>
      <c r="ES123" s="90"/>
      <c r="ET123" s="90"/>
      <c r="EU123" s="90"/>
      <c r="EV123" s="90"/>
      <c r="EW123" s="90"/>
      <c r="EX123" s="90"/>
    </row>
    <row r="124" spans="1:154" ht="15" customHeight="1" hidden="1">
      <c r="A124" s="30">
        <v>64</v>
      </c>
      <c r="B124" s="253" t="s">
        <v>432</v>
      </c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  <c r="AF124" s="253"/>
      <c r="AG124" s="253"/>
      <c r="AH124" s="253"/>
      <c r="AI124" s="254">
        <v>802</v>
      </c>
      <c r="AJ124" s="255"/>
      <c r="AK124" s="255"/>
      <c r="AL124" s="255"/>
      <c r="AM124" s="255"/>
      <c r="AN124" s="255"/>
      <c r="AO124" s="255"/>
      <c r="AP124" s="255"/>
      <c r="AQ124" s="255"/>
      <c r="AR124" s="256"/>
      <c r="AS124" s="194" t="s">
        <v>294</v>
      </c>
      <c r="AT124" s="195"/>
      <c r="AU124" s="195"/>
      <c r="AV124" s="195"/>
      <c r="AW124" s="195"/>
      <c r="AX124" s="195"/>
      <c r="AY124" s="195"/>
      <c r="AZ124" s="195"/>
      <c r="BA124" s="195"/>
      <c r="BB124" s="174"/>
      <c r="BC124" s="299"/>
      <c r="BD124" s="300"/>
      <c r="BE124" s="300"/>
      <c r="BF124" s="300"/>
      <c r="BG124" s="300"/>
      <c r="BH124" s="300"/>
      <c r="BI124" s="300"/>
      <c r="BJ124" s="300"/>
      <c r="BK124" s="300"/>
      <c r="BL124" s="300"/>
      <c r="BM124" s="300"/>
      <c r="BN124" s="300"/>
      <c r="BO124" s="300"/>
      <c r="BP124" s="300"/>
      <c r="BQ124" s="300"/>
      <c r="BR124" s="300"/>
      <c r="BS124" s="300"/>
      <c r="BT124" s="301"/>
      <c r="BU124" s="194"/>
      <c r="BV124" s="195"/>
      <c r="BW124" s="195"/>
      <c r="BX124" s="195"/>
      <c r="BY124" s="195"/>
      <c r="BZ124" s="195"/>
      <c r="CA124" s="195"/>
      <c r="CB124" s="195"/>
      <c r="CC124" s="195"/>
      <c r="CD124" s="195"/>
      <c r="CE124" s="174"/>
      <c r="CF124" s="191">
        <f t="shared" si="10"/>
        <v>0</v>
      </c>
      <c r="CG124" s="192"/>
      <c r="CH124" s="192"/>
      <c r="CI124" s="192"/>
      <c r="CJ124" s="192"/>
      <c r="CK124" s="192"/>
      <c r="CL124" s="192"/>
      <c r="CM124" s="192"/>
      <c r="CN124" s="192"/>
      <c r="CO124" s="192"/>
      <c r="CP124" s="192"/>
      <c r="CQ124" s="192"/>
      <c r="CR124" s="192"/>
      <c r="CS124" s="192"/>
      <c r="CT124" s="192"/>
      <c r="CU124" s="193"/>
      <c r="CV124" s="191">
        <f t="shared" si="11"/>
        <v>0</v>
      </c>
      <c r="CW124" s="192"/>
      <c r="CX124" s="192"/>
      <c r="CY124" s="192"/>
      <c r="CZ124" s="192"/>
      <c r="DA124" s="192"/>
      <c r="DB124" s="192"/>
      <c r="DC124" s="192"/>
      <c r="DD124" s="193"/>
      <c r="DE124" s="188">
        <f t="shared" si="12"/>
        <v>0</v>
      </c>
      <c r="DF124" s="189"/>
      <c r="DG124" s="189"/>
      <c r="DH124" s="189"/>
      <c r="DI124" s="189"/>
      <c r="DJ124" s="189"/>
      <c r="DK124" s="189"/>
      <c r="DL124" s="189"/>
      <c r="DM124" s="189"/>
      <c r="DN124" s="189"/>
      <c r="DO124" s="189"/>
      <c r="DP124" s="189"/>
      <c r="DQ124" s="189"/>
      <c r="DR124" s="189"/>
      <c r="DS124" s="189"/>
      <c r="DT124" s="189"/>
      <c r="DU124" s="189"/>
      <c r="DV124" s="189"/>
      <c r="DW124" s="189"/>
      <c r="DX124" s="189"/>
      <c r="DY124" s="189"/>
      <c r="DZ124" s="189"/>
      <c r="EA124" s="189"/>
      <c r="EB124" s="189"/>
      <c r="EC124" s="189"/>
      <c r="ED124" s="189"/>
      <c r="EE124" s="189"/>
      <c r="EF124" s="189"/>
      <c r="EG124" s="189"/>
      <c r="EH124" s="189"/>
      <c r="EI124" s="189"/>
      <c r="EJ124" s="189"/>
      <c r="EK124" s="189"/>
      <c r="EL124" s="189"/>
      <c r="EM124" s="189"/>
      <c r="EN124" s="189"/>
      <c r="EO124" s="189"/>
      <c r="EP124" s="189"/>
      <c r="EQ124" s="189"/>
      <c r="ER124" s="190"/>
      <c r="ES124" s="90"/>
      <c r="ET124" s="90"/>
      <c r="EU124" s="90"/>
      <c r="EV124" s="90"/>
      <c r="EW124" s="90"/>
      <c r="EX124" s="90"/>
    </row>
    <row r="125" spans="1:154" ht="26.25" customHeight="1" hidden="1">
      <c r="A125" s="30">
        <v>65</v>
      </c>
      <c r="B125" s="304" t="s">
        <v>108</v>
      </c>
      <c r="C125" s="304"/>
      <c r="D125" s="304"/>
      <c r="E125" s="304"/>
      <c r="F125" s="304"/>
      <c r="G125" s="304"/>
      <c r="H125" s="304"/>
      <c r="I125" s="304"/>
      <c r="J125" s="304"/>
      <c r="K125" s="304"/>
      <c r="L125" s="304"/>
      <c r="M125" s="304"/>
      <c r="N125" s="304"/>
      <c r="O125" s="304"/>
      <c r="P125" s="304"/>
      <c r="Q125" s="304"/>
      <c r="R125" s="304"/>
      <c r="S125" s="304"/>
      <c r="T125" s="304"/>
      <c r="U125" s="304"/>
      <c r="V125" s="304"/>
      <c r="W125" s="304"/>
      <c r="X125" s="304"/>
      <c r="Y125" s="304"/>
      <c r="Z125" s="304"/>
      <c r="AA125" s="304"/>
      <c r="AB125" s="304"/>
      <c r="AC125" s="304"/>
      <c r="AD125" s="304"/>
      <c r="AE125" s="304"/>
      <c r="AF125" s="304"/>
      <c r="AG125" s="304"/>
      <c r="AH125" s="305"/>
      <c r="AI125" s="254">
        <v>802</v>
      </c>
      <c r="AJ125" s="255"/>
      <c r="AK125" s="255"/>
      <c r="AL125" s="255"/>
      <c r="AM125" s="255"/>
      <c r="AN125" s="255"/>
      <c r="AO125" s="255"/>
      <c r="AP125" s="255"/>
      <c r="AQ125" s="255"/>
      <c r="AR125" s="256"/>
      <c r="AS125" s="194" t="s">
        <v>294</v>
      </c>
      <c r="AT125" s="195"/>
      <c r="AU125" s="195"/>
      <c r="AV125" s="195"/>
      <c r="AW125" s="195"/>
      <c r="AX125" s="195"/>
      <c r="AY125" s="195"/>
      <c r="AZ125" s="195"/>
      <c r="BA125" s="195"/>
      <c r="BB125" s="174"/>
      <c r="BC125" s="299">
        <v>200000000</v>
      </c>
      <c r="BD125" s="300"/>
      <c r="BE125" s="300"/>
      <c r="BF125" s="300"/>
      <c r="BG125" s="300"/>
      <c r="BH125" s="300"/>
      <c r="BI125" s="300"/>
      <c r="BJ125" s="300"/>
      <c r="BK125" s="300"/>
      <c r="BL125" s="300"/>
      <c r="BM125" s="300"/>
      <c r="BN125" s="300"/>
      <c r="BO125" s="300"/>
      <c r="BP125" s="300"/>
      <c r="BQ125" s="300"/>
      <c r="BR125" s="300"/>
      <c r="BS125" s="300"/>
      <c r="BT125" s="301"/>
      <c r="BU125" s="194"/>
      <c r="BV125" s="195"/>
      <c r="BW125" s="195"/>
      <c r="BX125" s="195"/>
      <c r="BY125" s="195"/>
      <c r="BZ125" s="195"/>
      <c r="CA125" s="195"/>
      <c r="CB125" s="195"/>
      <c r="CC125" s="195"/>
      <c r="CD125" s="195"/>
      <c r="CE125" s="174"/>
      <c r="CF125" s="191">
        <f t="shared" si="10"/>
        <v>0</v>
      </c>
      <c r="CG125" s="192"/>
      <c r="CH125" s="192"/>
      <c r="CI125" s="192"/>
      <c r="CJ125" s="192"/>
      <c r="CK125" s="192"/>
      <c r="CL125" s="192"/>
      <c r="CM125" s="192"/>
      <c r="CN125" s="192"/>
      <c r="CO125" s="192"/>
      <c r="CP125" s="192"/>
      <c r="CQ125" s="192"/>
      <c r="CR125" s="192"/>
      <c r="CS125" s="192"/>
      <c r="CT125" s="192"/>
      <c r="CU125" s="193"/>
      <c r="CV125" s="191">
        <f t="shared" si="11"/>
        <v>0</v>
      </c>
      <c r="CW125" s="192"/>
      <c r="CX125" s="192"/>
      <c r="CY125" s="192"/>
      <c r="CZ125" s="192"/>
      <c r="DA125" s="192"/>
      <c r="DB125" s="192"/>
      <c r="DC125" s="192"/>
      <c r="DD125" s="193"/>
      <c r="DE125" s="188">
        <f t="shared" si="12"/>
        <v>0</v>
      </c>
      <c r="DF125" s="189"/>
      <c r="DG125" s="189"/>
      <c r="DH125" s="189"/>
      <c r="DI125" s="189"/>
      <c r="DJ125" s="189"/>
      <c r="DK125" s="189"/>
      <c r="DL125" s="189"/>
      <c r="DM125" s="189"/>
      <c r="DN125" s="189"/>
      <c r="DO125" s="189"/>
      <c r="DP125" s="189"/>
      <c r="DQ125" s="189"/>
      <c r="DR125" s="189"/>
      <c r="DS125" s="189"/>
      <c r="DT125" s="189"/>
      <c r="DU125" s="189"/>
      <c r="DV125" s="189"/>
      <c r="DW125" s="189"/>
      <c r="DX125" s="189"/>
      <c r="DY125" s="189"/>
      <c r="DZ125" s="189"/>
      <c r="EA125" s="189"/>
      <c r="EB125" s="189"/>
      <c r="EC125" s="189"/>
      <c r="ED125" s="189"/>
      <c r="EE125" s="189"/>
      <c r="EF125" s="189"/>
      <c r="EG125" s="189"/>
      <c r="EH125" s="189"/>
      <c r="EI125" s="189"/>
      <c r="EJ125" s="189"/>
      <c r="EK125" s="189"/>
      <c r="EL125" s="189"/>
      <c r="EM125" s="189"/>
      <c r="EN125" s="189"/>
      <c r="EO125" s="189"/>
      <c r="EP125" s="189"/>
      <c r="EQ125" s="189"/>
      <c r="ER125" s="190"/>
      <c r="ES125" s="90"/>
      <c r="ET125" s="90"/>
      <c r="EU125" s="90"/>
      <c r="EV125" s="90"/>
      <c r="EW125" s="90"/>
      <c r="EX125" s="90"/>
    </row>
    <row r="126" spans="1:154" ht="27" customHeight="1" hidden="1">
      <c r="A126" s="30">
        <v>66</v>
      </c>
      <c r="B126" s="304" t="s">
        <v>280</v>
      </c>
      <c r="C126" s="304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  <c r="O126" s="304"/>
      <c r="P126" s="304"/>
      <c r="Q126" s="304"/>
      <c r="R126" s="304"/>
      <c r="S126" s="304"/>
      <c r="T126" s="304"/>
      <c r="U126" s="304"/>
      <c r="V126" s="304"/>
      <c r="W126" s="304"/>
      <c r="X126" s="304"/>
      <c r="Y126" s="304"/>
      <c r="Z126" s="304"/>
      <c r="AA126" s="304"/>
      <c r="AB126" s="304"/>
      <c r="AC126" s="304"/>
      <c r="AD126" s="304"/>
      <c r="AE126" s="304"/>
      <c r="AF126" s="304"/>
      <c r="AG126" s="304"/>
      <c r="AH126" s="305"/>
      <c r="AI126" s="254">
        <v>802</v>
      </c>
      <c r="AJ126" s="255"/>
      <c r="AK126" s="255"/>
      <c r="AL126" s="255"/>
      <c r="AM126" s="255"/>
      <c r="AN126" s="255"/>
      <c r="AO126" s="255"/>
      <c r="AP126" s="255"/>
      <c r="AQ126" s="255"/>
      <c r="AR126" s="256"/>
      <c r="AS126" s="194" t="s">
        <v>294</v>
      </c>
      <c r="AT126" s="195"/>
      <c r="AU126" s="195"/>
      <c r="AV126" s="195"/>
      <c r="AW126" s="195"/>
      <c r="AX126" s="195"/>
      <c r="AY126" s="195"/>
      <c r="AZ126" s="195"/>
      <c r="BA126" s="195"/>
      <c r="BB126" s="174"/>
      <c r="BC126" s="299" t="s">
        <v>311</v>
      </c>
      <c r="BD126" s="300"/>
      <c r="BE126" s="300"/>
      <c r="BF126" s="300"/>
      <c r="BG126" s="300"/>
      <c r="BH126" s="300"/>
      <c r="BI126" s="300"/>
      <c r="BJ126" s="300"/>
      <c r="BK126" s="300"/>
      <c r="BL126" s="300"/>
      <c r="BM126" s="300"/>
      <c r="BN126" s="300"/>
      <c r="BO126" s="300"/>
      <c r="BP126" s="300"/>
      <c r="BQ126" s="300"/>
      <c r="BR126" s="300"/>
      <c r="BS126" s="300"/>
      <c r="BT126" s="301"/>
      <c r="BU126" s="194"/>
      <c r="BV126" s="195"/>
      <c r="BW126" s="195"/>
      <c r="BX126" s="195"/>
      <c r="BY126" s="195"/>
      <c r="BZ126" s="195"/>
      <c r="CA126" s="195"/>
      <c r="CB126" s="195"/>
      <c r="CC126" s="195"/>
      <c r="CD126" s="195"/>
      <c r="CE126" s="174"/>
      <c r="CF126" s="191">
        <f t="shared" si="10"/>
        <v>0</v>
      </c>
      <c r="CG126" s="192"/>
      <c r="CH126" s="192"/>
      <c r="CI126" s="192"/>
      <c r="CJ126" s="192"/>
      <c r="CK126" s="192"/>
      <c r="CL126" s="192"/>
      <c r="CM126" s="192"/>
      <c r="CN126" s="192"/>
      <c r="CO126" s="192"/>
      <c r="CP126" s="192"/>
      <c r="CQ126" s="192"/>
      <c r="CR126" s="192"/>
      <c r="CS126" s="192"/>
      <c r="CT126" s="192"/>
      <c r="CU126" s="193"/>
      <c r="CV126" s="191">
        <f t="shared" si="11"/>
        <v>0</v>
      </c>
      <c r="CW126" s="192"/>
      <c r="CX126" s="192"/>
      <c r="CY126" s="192"/>
      <c r="CZ126" s="192"/>
      <c r="DA126" s="192"/>
      <c r="DB126" s="192"/>
      <c r="DC126" s="192"/>
      <c r="DD126" s="193"/>
      <c r="DE126" s="188">
        <f t="shared" si="12"/>
        <v>0</v>
      </c>
      <c r="DF126" s="189"/>
      <c r="DG126" s="189"/>
      <c r="DH126" s="189"/>
      <c r="DI126" s="189"/>
      <c r="DJ126" s="189"/>
      <c r="DK126" s="189"/>
      <c r="DL126" s="189"/>
      <c r="DM126" s="189"/>
      <c r="DN126" s="189"/>
      <c r="DO126" s="189"/>
      <c r="DP126" s="189"/>
      <c r="DQ126" s="189"/>
      <c r="DR126" s="189"/>
      <c r="DS126" s="189"/>
      <c r="DT126" s="189"/>
      <c r="DU126" s="189"/>
      <c r="DV126" s="189"/>
      <c r="DW126" s="189"/>
      <c r="DX126" s="189"/>
      <c r="DY126" s="189"/>
      <c r="DZ126" s="189"/>
      <c r="EA126" s="189"/>
      <c r="EB126" s="189"/>
      <c r="EC126" s="189"/>
      <c r="ED126" s="189"/>
      <c r="EE126" s="189"/>
      <c r="EF126" s="189"/>
      <c r="EG126" s="189"/>
      <c r="EH126" s="189"/>
      <c r="EI126" s="189"/>
      <c r="EJ126" s="189"/>
      <c r="EK126" s="189"/>
      <c r="EL126" s="189"/>
      <c r="EM126" s="189"/>
      <c r="EN126" s="189"/>
      <c r="EO126" s="189"/>
      <c r="EP126" s="189"/>
      <c r="EQ126" s="189"/>
      <c r="ER126" s="190"/>
      <c r="ES126" s="90"/>
      <c r="ET126" s="90"/>
      <c r="EU126" s="90"/>
      <c r="EV126" s="90"/>
      <c r="EW126" s="90"/>
      <c r="EX126" s="90"/>
    </row>
    <row r="127" spans="1:154" ht="58.5" customHeight="1" hidden="1">
      <c r="A127" s="30">
        <v>67</v>
      </c>
      <c r="B127" s="302" t="s">
        <v>109</v>
      </c>
      <c r="C127" s="302"/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  <c r="Z127" s="302"/>
      <c r="AA127" s="302"/>
      <c r="AB127" s="302"/>
      <c r="AC127" s="302"/>
      <c r="AD127" s="302"/>
      <c r="AE127" s="302"/>
      <c r="AF127" s="302"/>
      <c r="AG127" s="302"/>
      <c r="AH127" s="303"/>
      <c r="AI127" s="254">
        <v>802</v>
      </c>
      <c r="AJ127" s="255"/>
      <c r="AK127" s="255"/>
      <c r="AL127" s="255"/>
      <c r="AM127" s="255"/>
      <c r="AN127" s="255"/>
      <c r="AO127" s="255"/>
      <c r="AP127" s="255"/>
      <c r="AQ127" s="255"/>
      <c r="AR127" s="256"/>
      <c r="AS127" s="194" t="s">
        <v>294</v>
      </c>
      <c r="AT127" s="195"/>
      <c r="AU127" s="195"/>
      <c r="AV127" s="195"/>
      <c r="AW127" s="195"/>
      <c r="AX127" s="195"/>
      <c r="AY127" s="195"/>
      <c r="AZ127" s="195"/>
      <c r="BA127" s="195"/>
      <c r="BB127" s="174"/>
      <c r="BC127" s="299">
        <v>210080610</v>
      </c>
      <c r="BD127" s="300"/>
      <c r="BE127" s="300"/>
      <c r="BF127" s="300"/>
      <c r="BG127" s="300"/>
      <c r="BH127" s="300"/>
      <c r="BI127" s="300"/>
      <c r="BJ127" s="300"/>
      <c r="BK127" s="300"/>
      <c r="BL127" s="300"/>
      <c r="BM127" s="300"/>
      <c r="BN127" s="300"/>
      <c r="BO127" s="300"/>
      <c r="BP127" s="300"/>
      <c r="BQ127" s="300"/>
      <c r="BR127" s="300"/>
      <c r="BS127" s="300"/>
      <c r="BT127" s="301"/>
      <c r="BU127" s="194"/>
      <c r="BV127" s="195"/>
      <c r="BW127" s="195"/>
      <c r="BX127" s="195"/>
      <c r="BY127" s="195"/>
      <c r="BZ127" s="195"/>
      <c r="CA127" s="195"/>
      <c r="CB127" s="195"/>
      <c r="CC127" s="195"/>
      <c r="CD127" s="195"/>
      <c r="CE127" s="174"/>
      <c r="CF127" s="191">
        <f t="shared" si="10"/>
        <v>0</v>
      </c>
      <c r="CG127" s="192"/>
      <c r="CH127" s="192"/>
      <c r="CI127" s="192"/>
      <c r="CJ127" s="192"/>
      <c r="CK127" s="192"/>
      <c r="CL127" s="192"/>
      <c r="CM127" s="192"/>
      <c r="CN127" s="192"/>
      <c r="CO127" s="192"/>
      <c r="CP127" s="192"/>
      <c r="CQ127" s="192"/>
      <c r="CR127" s="192"/>
      <c r="CS127" s="192"/>
      <c r="CT127" s="192"/>
      <c r="CU127" s="193"/>
      <c r="CV127" s="191">
        <f t="shared" si="11"/>
        <v>0</v>
      </c>
      <c r="CW127" s="192"/>
      <c r="CX127" s="192"/>
      <c r="CY127" s="192"/>
      <c r="CZ127" s="192"/>
      <c r="DA127" s="192"/>
      <c r="DB127" s="192"/>
      <c r="DC127" s="192"/>
      <c r="DD127" s="193"/>
      <c r="DE127" s="188">
        <f t="shared" si="12"/>
        <v>0</v>
      </c>
      <c r="DF127" s="189"/>
      <c r="DG127" s="189"/>
      <c r="DH127" s="189"/>
      <c r="DI127" s="189"/>
      <c r="DJ127" s="189"/>
      <c r="DK127" s="189"/>
      <c r="DL127" s="189"/>
      <c r="DM127" s="189"/>
      <c r="DN127" s="189"/>
      <c r="DO127" s="189"/>
      <c r="DP127" s="189"/>
      <c r="DQ127" s="189"/>
      <c r="DR127" s="189"/>
      <c r="DS127" s="189"/>
      <c r="DT127" s="189"/>
      <c r="DU127" s="189"/>
      <c r="DV127" s="189"/>
      <c r="DW127" s="189"/>
      <c r="DX127" s="189"/>
      <c r="DY127" s="189"/>
      <c r="DZ127" s="189"/>
      <c r="EA127" s="189"/>
      <c r="EB127" s="189"/>
      <c r="EC127" s="189"/>
      <c r="ED127" s="189"/>
      <c r="EE127" s="189"/>
      <c r="EF127" s="189"/>
      <c r="EG127" s="189"/>
      <c r="EH127" s="189"/>
      <c r="EI127" s="189"/>
      <c r="EJ127" s="189"/>
      <c r="EK127" s="189"/>
      <c r="EL127" s="189"/>
      <c r="EM127" s="189"/>
      <c r="EN127" s="189"/>
      <c r="EO127" s="189"/>
      <c r="EP127" s="189"/>
      <c r="EQ127" s="189"/>
      <c r="ER127" s="190"/>
      <c r="ES127" s="90"/>
      <c r="ET127" s="90"/>
      <c r="EU127" s="90"/>
      <c r="EV127" s="90"/>
      <c r="EW127" s="90"/>
      <c r="EX127" s="90"/>
    </row>
    <row r="128" spans="1:154" ht="23.25" customHeight="1" hidden="1">
      <c r="A128" s="30">
        <v>68</v>
      </c>
      <c r="B128" s="253" t="s">
        <v>274</v>
      </c>
      <c r="C128" s="253"/>
      <c r="D128" s="253"/>
      <c r="E128" s="253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  <c r="AF128" s="253"/>
      <c r="AG128" s="253"/>
      <c r="AH128" s="253"/>
      <c r="AI128" s="254">
        <v>802</v>
      </c>
      <c r="AJ128" s="255"/>
      <c r="AK128" s="255"/>
      <c r="AL128" s="255"/>
      <c r="AM128" s="255"/>
      <c r="AN128" s="255"/>
      <c r="AO128" s="255"/>
      <c r="AP128" s="255"/>
      <c r="AQ128" s="255"/>
      <c r="AR128" s="256"/>
      <c r="AS128" s="194" t="s">
        <v>294</v>
      </c>
      <c r="AT128" s="195"/>
      <c r="AU128" s="195"/>
      <c r="AV128" s="195"/>
      <c r="AW128" s="195"/>
      <c r="AX128" s="195"/>
      <c r="AY128" s="195"/>
      <c r="AZ128" s="195"/>
      <c r="BA128" s="195"/>
      <c r="BB128" s="174"/>
      <c r="BC128" s="299">
        <v>210080610</v>
      </c>
      <c r="BD128" s="300"/>
      <c r="BE128" s="300"/>
      <c r="BF128" s="300"/>
      <c r="BG128" s="300"/>
      <c r="BH128" s="300"/>
      <c r="BI128" s="300"/>
      <c r="BJ128" s="300"/>
      <c r="BK128" s="300"/>
      <c r="BL128" s="300"/>
      <c r="BM128" s="300"/>
      <c r="BN128" s="300"/>
      <c r="BO128" s="300"/>
      <c r="BP128" s="300"/>
      <c r="BQ128" s="300"/>
      <c r="BR128" s="300"/>
      <c r="BS128" s="300"/>
      <c r="BT128" s="301"/>
      <c r="BU128" s="194" t="s">
        <v>183</v>
      </c>
      <c r="BV128" s="195"/>
      <c r="BW128" s="195"/>
      <c r="BX128" s="195"/>
      <c r="BY128" s="195"/>
      <c r="BZ128" s="195"/>
      <c r="CA128" s="195"/>
      <c r="CB128" s="195"/>
      <c r="CC128" s="195"/>
      <c r="CD128" s="195"/>
      <c r="CE128" s="174"/>
      <c r="CF128" s="191">
        <f t="shared" si="10"/>
        <v>0</v>
      </c>
      <c r="CG128" s="192"/>
      <c r="CH128" s="192"/>
      <c r="CI128" s="192"/>
      <c r="CJ128" s="192"/>
      <c r="CK128" s="192"/>
      <c r="CL128" s="192"/>
      <c r="CM128" s="192"/>
      <c r="CN128" s="192"/>
      <c r="CO128" s="192"/>
      <c r="CP128" s="192"/>
      <c r="CQ128" s="192"/>
      <c r="CR128" s="192"/>
      <c r="CS128" s="192"/>
      <c r="CT128" s="192"/>
      <c r="CU128" s="193"/>
      <c r="CV128" s="191">
        <f t="shared" si="11"/>
        <v>0</v>
      </c>
      <c r="CW128" s="192"/>
      <c r="CX128" s="192"/>
      <c r="CY128" s="192"/>
      <c r="CZ128" s="192"/>
      <c r="DA128" s="192"/>
      <c r="DB128" s="192"/>
      <c r="DC128" s="192"/>
      <c r="DD128" s="193"/>
      <c r="DE128" s="188">
        <f t="shared" si="12"/>
        <v>0</v>
      </c>
      <c r="DF128" s="189"/>
      <c r="DG128" s="189"/>
      <c r="DH128" s="189"/>
      <c r="DI128" s="189"/>
      <c r="DJ128" s="189"/>
      <c r="DK128" s="189"/>
      <c r="DL128" s="189"/>
      <c r="DM128" s="189"/>
      <c r="DN128" s="189"/>
      <c r="DO128" s="189"/>
      <c r="DP128" s="189"/>
      <c r="DQ128" s="189"/>
      <c r="DR128" s="189"/>
      <c r="DS128" s="189"/>
      <c r="DT128" s="189"/>
      <c r="DU128" s="189"/>
      <c r="DV128" s="189"/>
      <c r="DW128" s="189"/>
      <c r="DX128" s="189"/>
      <c r="DY128" s="189"/>
      <c r="DZ128" s="189"/>
      <c r="EA128" s="189"/>
      <c r="EB128" s="189"/>
      <c r="EC128" s="189"/>
      <c r="ED128" s="189"/>
      <c r="EE128" s="189"/>
      <c r="EF128" s="189"/>
      <c r="EG128" s="189"/>
      <c r="EH128" s="189"/>
      <c r="EI128" s="189"/>
      <c r="EJ128" s="189"/>
      <c r="EK128" s="189"/>
      <c r="EL128" s="189"/>
      <c r="EM128" s="189"/>
      <c r="EN128" s="189"/>
      <c r="EO128" s="189"/>
      <c r="EP128" s="189"/>
      <c r="EQ128" s="189"/>
      <c r="ER128" s="190"/>
      <c r="ES128" s="90"/>
      <c r="ET128" s="90"/>
      <c r="EU128" s="90"/>
      <c r="EV128" s="90"/>
      <c r="EW128" s="90"/>
      <c r="EX128" s="90"/>
    </row>
    <row r="129" spans="1:154" ht="23.25" customHeight="1" hidden="1">
      <c r="A129" s="30">
        <v>69</v>
      </c>
      <c r="B129" s="253" t="s">
        <v>185</v>
      </c>
      <c r="C129" s="253"/>
      <c r="D129" s="253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253"/>
      <c r="AG129" s="253"/>
      <c r="AH129" s="253"/>
      <c r="AI129" s="254">
        <v>802</v>
      </c>
      <c r="AJ129" s="255"/>
      <c r="AK129" s="255"/>
      <c r="AL129" s="255"/>
      <c r="AM129" s="255"/>
      <c r="AN129" s="255"/>
      <c r="AO129" s="255"/>
      <c r="AP129" s="255"/>
      <c r="AQ129" s="255"/>
      <c r="AR129" s="256"/>
      <c r="AS129" s="194" t="s">
        <v>294</v>
      </c>
      <c r="AT129" s="195"/>
      <c r="AU129" s="195"/>
      <c r="AV129" s="195"/>
      <c r="AW129" s="195"/>
      <c r="AX129" s="195"/>
      <c r="AY129" s="195"/>
      <c r="AZ129" s="195"/>
      <c r="BA129" s="195"/>
      <c r="BB129" s="174"/>
      <c r="BC129" s="299">
        <v>210080610</v>
      </c>
      <c r="BD129" s="300"/>
      <c r="BE129" s="300"/>
      <c r="BF129" s="300"/>
      <c r="BG129" s="300"/>
      <c r="BH129" s="300"/>
      <c r="BI129" s="300"/>
      <c r="BJ129" s="300"/>
      <c r="BK129" s="300"/>
      <c r="BL129" s="300"/>
      <c r="BM129" s="300"/>
      <c r="BN129" s="300"/>
      <c r="BO129" s="300"/>
      <c r="BP129" s="300"/>
      <c r="BQ129" s="300"/>
      <c r="BR129" s="300"/>
      <c r="BS129" s="300"/>
      <c r="BT129" s="301"/>
      <c r="BU129" s="194" t="s">
        <v>186</v>
      </c>
      <c r="BV129" s="195"/>
      <c r="BW129" s="195"/>
      <c r="BX129" s="195"/>
      <c r="BY129" s="195"/>
      <c r="BZ129" s="195"/>
      <c r="CA129" s="195"/>
      <c r="CB129" s="195"/>
      <c r="CC129" s="195"/>
      <c r="CD129" s="195"/>
      <c r="CE129" s="174"/>
      <c r="CF129" s="191">
        <v>0</v>
      </c>
      <c r="CG129" s="192"/>
      <c r="CH129" s="192"/>
      <c r="CI129" s="192"/>
      <c r="CJ129" s="192"/>
      <c r="CK129" s="192"/>
      <c r="CL129" s="192"/>
      <c r="CM129" s="192"/>
      <c r="CN129" s="192"/>
      <c r="CO129" s="192"/>
      <c r="CP129" s="192"/>
      <c r="CQ129" s="192"/>
      <c r="CR129" s="192"/>
      <c r="CS129" s="192"/>
      <c r="CT129" s="192"/>
      <c r="CU129" s="193"/>
      <c r="CV129" s="191">
        <v>0</v>
      </c>
      <c r="CW129" s="192"/>
      <c r="CX129" s="192"/>
      <c r="CY129" s="192"/>
      <c r="CZ129" s="192"/>
      <c r="DA129" s="192"/>
      <c r="DB129" s="192"/>
      <c r="DC129" s="192"/>
      <c r="DD129" s="193"/>
      <c r="DE129" s="188">
        <v>0</v>
      </c>
      <c r="DF129" s="189"/>
      <c r="DG129" s="189"/>
      <c r="DH129" s="189"/>
      <c r="DI129" s="189"/>
      <c r="DJ129" s="189"/>
      <c r="DK129" s="189"/>
      <c r="DL129" s="189"/>
      <c r="DM129" s="189"/>
      <c r="DN129" s="189"/>
      <c r="DO129" s="189"/>
      <c r="DP129" s="189"/>
      <c r="DQ129" s="189"/>
      <c r="DR129" s="189"/>
      <c r="DS129" s="189"/>
      <c r="DT129" s="189"/>
      <c r="DU129" s="189"/>
      <c r="DV129" s="189"/>
      <c r="DW129" s="189"/>
      <c r="DX129" s="189"/>
      <c r="DY129" s="189"/>
      <c r="DZ129" s="189"/>
      <c r="EA129" s="189"/>
      <c r="EB129" s="189"/>
      <c r="EC129" s="189"/>
      <c r="ED129" s="189"/>
      <c r="EE129" s="189"/>
      <c r="EF129" s="189"/>
      <c r="EG129" s="189"/>
      <c r="EH129" s="189"/>
      <c r="EI129" s="189"/>
      <c r="EJ129" s="189"/>
      <c r="EK129" s="189"/>
      <c r="EL129" s="189"/>
      <c r="EM129" s="189"/>
      <c r="EN129" s="189"/>
      <c r="EO129" s="189"/>
      <c r="EP129" s="189"/>
      <c r="EQ129" s="189"/>
      <c r="ER129" s="190"/>
      <c r="ES129" s="90"/>
      <c r="ET129" s="90"/>
      <c r="EU129" s="90"/>
      <c r="EV129" s="90"/>
      <c r="EW129" s="90"/>
      <c r="EX129" s="90"/>
    </row>
    <row r="130" spans="1:154" ht="22.5" customHeight="1">
      <c r="A130" s="30">
        <v>63</v>
      </c>
      <c r="B130" s="253" t="s">
        <v>274</v>
      </c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  <c r="AF130" s="253"/>
      <c r="AG130" s="253"/>
      <c r="AH130" s="253"/>
      <c r="AI130" s="254">
        <v>810</v>
      </c>
      <c r="AJ130" s="255"/>
      <c r="AK130" s="255"/>
      <c r="AL130" s="255"/>
      <c r="AM130" s="255"/>
      <c r="AN130" s="255"/>
      <c r="AO130" s="255"/>
      <c r="AP130" s="255"/>
      <c r="AQ130" s="255"/>
      <c r="AR130" s="256"/>
      <c r="AS130" s="194" t="s">
        <v>322</v>
      </c>
      <c r="AT130" s="195"/>
      <c r="AU130" s="195"/>
      <c r="AV130" s="195"/>
      <c r="AW130" s="195"/>
      <c r="AX130" s="195"/>
      <c r="AY130" s="195"/>
      <c r="AZ130" s="195"/>
      <c r="BA130" s="195"/>
      <c r="BB130" s="174"/>
      <c r="BC130" s="194" t="s">
        <v>82</v>
      </c>
      <c r="BD130" s="195"/>
      <c r="BE130" s="195"/>
      <c r="BF130" s="195"/>
      <c r="BG130" s="195"/>
      <c r="BH130" s="195"/>
      <c r="BI130" s="195"/>
      <c r="BJ130" s="195"/>
      <c r="BK130" s="195"/>
      <c r="BL130" s="195"/>
      <c r="BM130" s="195"/>
      <c r="BN130" s="195"/>
      <c r="BO130" s="195"/>
      <c r="BP130" s="195"/>
      <c r="BQ130" s="195"/>
      <c r="BR130" s="195"/>
      <c r="BS130" s="195"/>
      <c r="BT130" s="174"/>
      <c r="BU130" s="194" t="s">
        <v>183</v>
      </c>
      <c r="BV130" s="195"/>
      <c r="BW130" s="195"/>
      <c r="BX130" s="195"/>
      <c r="BY130" s="195"/>
      <c r="BZ130" s="195"/>
      <c r="CA130" s="195"/>
      <c r="CB130" s="195"/>
      <c r="CC130" s="195"/>
      <c r="CD130" s="195"/>
      <c r="CE130" s="174"/>
      <c r="CF130" s="191">
        <f>CF131</f>
        <v>15000</v>
      </c>
      <c r="CG130" s="192"/>
      <c r="CH130" s="192"/>
      <c r="CI130" s="192"/>
      <c r="CJ130" s="192"/>
      <c r="CK130" s="192"/>
      <c r="CL130" s="192"/>
      <c r="CM130" s="192"/>
      <c r="CN130" s="192"/>
      <c r="CO130" s="192"/>
      <c r="CP130" s="192"/>
      <c r="CQ130" s="192"/>
      <c r="CR130" s="192"/>
      <c r="CS130" s="192"/>
      <c r="CT130" s="192"/>
      <c r="CU130" s="193"/>
      <c r="CV130" s="191">
        <f>CV131</f>
        <v>15000</v>
      </c>
      <c r="CW130" s="192"/>
      <c r="CX130" s="192"/>
      <c r="CY130" s="192"/>
      <c r="CZ130" s="192"/>
      <c r="DA130" s="192"/>
      <c r="DB130" s="192"/>
      <c r="DC130" s="192"/>
      <c r="DD130" s="193"/>
      <c r="DE130" s="188">
        <f>+CV130</f>
        <v>15000</v>
      </c>
      <c r="DF130" s="189"/>
      <c r="DG130" s="189"/>
      <c r="DH130" s="189"/>
      <c r="DI130" s="189"/>
      <c r="DJ130" s="189"/>
      <c r="DK130" s="189"/>
      <c r="DL130" s="189"/>
      <c r="DM130" s="189"/>
      <c r="DN130" s="189"/>
      <c r="DO130" s="189"/>
      <c r="DP130" s="189"/>
      <c r="DQ130" s="189"/>
      <c r="DR130" s="189"/>
      <c r="DS130" s="189"/>
      <c r="DT130" s="189"/>
      <c r="DU130" s="189"/>
      <c r="DV130" s="189"/>
      <c r="DW130" s="189"/>
      <c r="DX130" s="189"/>
      <c r="DY130" s="189"/>
      <c r="DZ130" s="189"/>
      <c r="EA130" s="189"/>
      <c r="EB130" s="189"/>
      <c r="EC130" s="189"/>
      <c r="ED130" s="189"/>
      <c r="EE130" s="189"/>
      <c r="EF130" s="189"/>
      <c r="EG130" s="189"/>
      <c r="EH130" s="189"/>
      <c r="EI130" s="189"/>
      <c r="EJ130" s="189"/>
      <c r="EK130" s="189"/>
      <c r="EL130" s="189"/>
      <c r="EM130" s="189"/>
      <c r="EN130" s="189"/>
      <c r="EO130" s="189"/>
      <c r="EP130" s="189"/>
      <c r="EQ130" s="189"/>
      <c r="ER130" s="190"/>
      <c r="ES130" s="90"/>
      <c r="ET130" s="90"/>
      <c r="EU130" s="90"/>
      <c r="EV130" s="90"/>
      <c r="EW130" s="90"/>
      <c r="EX130" s="90"/>
    </row>
    <row r="131" spans="1:154" ht="32.25" customHeight="1">
      <c r="A131" s="30">
        <v>64</v>
      </c>
      <c r="B131" s="253" t="s">
        <v>185</v>
      </c>
      <c r="C131" s="253"/>
      <c r="D131" s="253"/>
      <c r="E131" s="253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253"/>
      <c r="AG131" s="253"/>
      <c r="AH131" s="253"/>
      <c r="AI131" s="254">
        <v>810</v>
      </c>
      <c r="AJ131" s="255"/>
      <c r="AK131" s="255"/>
      <c r="AL131" s="255"/>
      <c r="AM131" s="255"/>
      <c r="AN131" s="255"/>
      <c r="AO131" s="255"/>
      <c r="AP131" s="255"/>
      <c r="AQ131" s="255"/>
      <c r="AR131" s="256"/>
      <c r="AS131" s="194" t="s">
        <v>322</v>
      </c>
      <c r="AT131" s="195"/>
      <c r="AU131" s="195"/>
      <c r="AV131" s="195"/>
      <c r="AW131" s="195"/>
      <c r="AX131" s="195"/>
      <c r="AY131" s="195"/>
      <c r="AZ131" s="195"/>
      <c r="BA131" s="195"/>
      <c r="BB131" s="174"/>
      <c r="BC131" s="194" t="s">
        <v>82</v>
      </c>
      <c r="BD131" s="195"/>
      <c r="BE131" s="195"/>
      <c r="BF131" s="195"/>
      <c r="BG131" s="195"/>
      <c r="BH131" s="195"/>
      <c r="BI131" s="195"/>
      <c r="BJ131" s="195"/>
      <c r="BK131" s="195"/>
      <c r="BL131" s="195"/>
      <c r="BM131" s="195"/>
      <c r="BN131" s="195"/>
      <c r="BO131" s="195"/>
      <c r="BP131" s="195"/>
      <c r="BQ131" s="195"/>
      <c r="BR131" s="195"/>
      <c r="BS131" s="195"/>
      <c r="BT131" s="174"/>
      <c r="BU131" s="194" t="s">
        <v>186</v>
      </c>
      <c r="BV131" s="195"/>
      <c r="BW131" s="195"/>
      <c r="BX131" s="195"/>
      <c r="BY131" s="195"/>
      <c r="BZ131" s="195"/>
      <c r="CA131" s="195"/>
      <c r="CB131" s="195"/>
      <c r="CC131" s="195"/>
      <c r="CD131" s="195"/>
      <c r="CE131" s="174"/>
      <c r="CF131" s="191">
        <v>15000</v>
      </c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3"/>
      <c r="CV131" s="191">
        <v>15000</v>
      </c>
      <c r="CW131" s="192"/>
      <c r="CX131" s="192"/>
      <c r="CY131" s="192"/>
      <c r="CZ131" s="192"/>
      <c r="DA131" s="192"/>
      <c r="DB131" s="192"/>
      <c r="DC131" s="192"/>
      <c r="DD131" s="193"/>
      <c r="DE131" s="188">
        <v>15000</v>
      </c>
      <c r="DF131" s="189"/>
      <c r="DG131" s="189"/>
      <c r="DH131" s="189"/>
      <c r="DI131" s="189"/>
      <c r="DJ131" s="189"/>
      <c r="DK131" s="189"/>
      <c r="DL131" s="189"/>
      <c r="DM131" s="189"/>
      <c r="DN131" s="189"/>
      <c r="DO131" s="189"/>
      <c r="DP131" s="189"/>
      <c r="DQ131" s="189"/>
      <c r="DR131" s="189"/>
      <c r="DS131" s="189"/>
      <c r="DT131" s="189"/>
      <c r="DU131" s="189"/>
      <c r="DV131" s="189"/>
      <c r="DW131" s="189"/>
      <c r="DX131" s="189"/>
      <c r="DY131" s="189"/>
      <c r="DZ131" s="189"/>
      <c r="EA131" s="189"/>
      <c r="EB131" s="189"/>
      <c r="EC131" s="189"/>
      <c r="ED131" s="189"/>
      <c r="EE131" s="189"/>
      <c r="EF131" s="189"/>
      <c r="EG131" s="189"/>
      <c r="EH131" s="189"/>
      <c r="EI131" s="189"/>
      <c r="EJ131" s="189"/>
      <c r="EK131" s="189"/>
      <c r="EL131" s="189"/>
      <c r="EM131" s="189"/>
      <c r="EN131" s="189"/>
      <c r="EO131" s="189"/>
      <c r="EP131" s="189"/>
      <c r="EQ131" s="189"/>
      <c r="ER131" s="190"/>
      <c r="ES131" s="90"/>
      <c r="ET131" s="90"/>
      <c r="EU131" s="90"/>
      <c r="EV131" s="90"/>
      <c r="EW131" s="90"/>
      <c r="EX131" s="90"/>
    </row>
    <row r="132" spans="1:154" ht="30" customHeight="1">
      <c r="A132" s="30">
        <v>65</v>
      </c>
      <c r="B132" s="253" t="s">
        <v>407</v>
      </c>
      <c r="C132" s="253"/>
      <c r="D132" s="253"/>
      <c r="E132" s="253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3"/>
      <c r="AF132" s="253"/>
      <c r="AG132" s="253"/>
      <c r="AH132" s="253"/>
      <c r="AI132" s="254">
        <v>810</v>
      </c>
      <c r="AJ132" s="255"/>
      <c r="AK132" s="255"/>
      <c r="AL132" s="255"/>
      <c r="AM132" s="255"/>
      <c r="AN132" s="255"/>
      <c r="AO132" s="255"/>
      <c r="AP132" s="255"/>
      <c r="AQ132" s="255"/>
      <c r="AR132" s="256"/>
      <c r="AS132" s="194" t="s">
        <v>323</v>
      </c>
      <c r="AT132" s="195"/>
      <c r="AU132" s="195"/>
      <c r="AV132" s="195"/>
      <c r="AW132" s="195"/>
      <c r="AX132" s="195"/>
      <c r="AY132" s="195"/>
      <c r="AZ132" s="195"/>
      <c r="BA132" s="195"/>
      <c r="BB132" s="174"/>
      <c r="BC132" s="299"/>
      <c r="BD132" s="300"/>
      <c r="BE132" s="300"/>
      <c r="BF132" s="300"/>
      <c r="BG132" s="300"/>
      <c r="BH132" s="300"/>
      <c r="BI132" s="300"/>
      <c r="BJ132" s="300"/>
      <c r="BK132" s="300"/>
      <c r="BL132" s="300"/>
      <c r="BM132" s="300"/>
      <c r="BN132" s="300"/>
      <c r="BO132" s="300"/>
      <c r="BP132" s="300"/>
      <c r="BQ132" s="300"/>
      <c r="BR132" s="300"/>
      <c r="BS132" s="300"/>
      <c r="BT132" s="301"/>
      <c r="BU132" s="194"/>
      <c r="BV132" s="195"/>
      <c r="BW132" s="195"/>
      <c r="BX132" s="195"/>
      <c r="BY132" s="195"/>
      <c r="BZ132" s="195"/>
      <c r="CA132" s="195"/>
      <c r="CB132" s="195"/>
      <c r="CC132" s="195"/>
      <c r="CD132" s="195"/>
      <c r="CE132" s="174"/>
      <c r="CF132" s="289">
        <f>CF133</f>
        <v>140452</v>
      </c>
      <c r="CG132" s="290"/>
      <c r="CH132" s="290"/>
      <c r="CI132" s="290"/>
      <c r="CJ132" s="290"/>
      <c r="CK132" s="290"/>
      <c r="CL132" s="290"/>
      <c r="CM132" s="290"/>
      <c r="CN132" s="290"/>
      <c r="CO132" s="290"/>
      <c r="CP132" s="290"/>
      <c r="CQ132" s="290"/>
      <c r="CR132" s="290"/>
      <c r="CS132" s="290"/>
      <c r="CT132" s="290"/>
      <c r="CU132" s="291"/>
      <c r="CV132" s="191">
        <f aca="true" t="shared" si="13" ref="CV132:CV137">CV133</f>
        <v>140452</v>
      </c>
      <c r="CW132" s="192"/>
      <c r="CX132" s="192"/>
      <c r="CY132" s="192"/>
      <c r="CZ132" s="192"/>
      <c r="DA132" s="192"/>
      <c r="DB132" s="192"/>
      <c r="DC132" s="192"/>
      <c r="DD132" s="193"/>
      <c r="DE132" s="188">
        <f aca="true" t="shared" si="14" ref="DE132:DE137">+CV132</f>
        <v>140452</v>
      </c>
      <c r="DF132" s="189"/>
      <c r="DG132" s="189"/>
      <c r="DH132" s="189"/>
      <c r="DI132" s="189"/>
      <c r="DJ132" s="189"/>
      <c r="DK132" s="189"/>
      <c r="DL132" s="189"/>
      <c r="DM132" s="189"/>
      <c r="DN132" s="189"/>
      <c r="DO132" s="189"/>
      <c r="DP132" s="189"/>
      <c r="DQ132" s="189"/>
      <c r="DR132" s="189"/>
      <c r="DS132" s="189"/>
      <c r="DT132" s="189"/>
      <c r="DU132" s="189"/>
      <c r="DV132" s="189"/>
      <c r="DW132" s="189"/>
      <c r="DX132" s="189"/>
      <c r="DY132" s="189"/>
      <c r="DZ132" s="189"/>
      <c r="EA132" s="189"/>
      <c r="EB132" s="189"/>
      <c r="EC132" s="189"/>
      <c r="ED132" s="189"/>
      <c r="EE132" s="189"/>
      <c r="EF132" s="189"/>
      <c r="EG132" s="189"/>
      <c r="EH132" s="189"/>
      <c r="EI132" s="189"/>
      <c r="EJ132" s="189"/>
      <c r="EK132" s="189"/>
      <c r="EL132" s="189"/>
      <c r="EM132" s="189"/>
      <c r="EN132" s="189"/>
      <c r="EO132" s="189"/>
      <c r="EP132" s="189"/>
      <c r="EQ132" s="189"/>
      <c r="ER132" s="190"/>
      <c r="ES132" s="90"/>
      <c r="ET132" s="90"/>
      <c r="EU132" s="90"/>
      <c r="EV132" s="90"/>
      <c r="EW132" s="90"/>
      <c r="EX132" s="90"/>
    </row>
    <row r="133" spans="1:154" ht="24" customHeight="1">
      <c r="A133" s="30">
        <v>66</v>
      </c>
      <c r="B133" s="253" t="s">
        <v>279</v>
      </c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3"/>
      <c r="AG133" s="253"/>
      <c r="AH133" s="253"/>
      <c r="AI133" s="254">
        <v>810</v>
      </c>
      <c r="AJ133" s="255"/>
      <c r="AK133" s="255"/>
      <c r="AL133" s="255"/>
      <c r="AM133" s="255"/>
      <c r="AN133" s="255"/>
      <c r="AO133" s="255"/>
      <c r="AP133" s="255"/>
      <c r="AQ133" s="255"/>
      <c r="AR133" s="256"/>
      <c r="AS133" s="194" t="s">
        <v>324</v>
      </c>
      <c r="AT133" s="195"/>
      <c r="AU133" s="195"/>
      <c r="AV133" s="195"/>
      <c r="AW133" s="195"/>
      <c r="AX133" s="195"/>
      <c r="AY133" s="195"/>
      <c r="AZ133" s="195"/>
      <c r="BA133" s="195"/>
      <c r="BB133" s="174"/>
      <c r="BC133" s="299"/>
      <c r="BD133" s="300"/>
      <c r="BE133" s="300"/>
      <c r="BF133" s="300"/>
      <c r="BG133" s="300"/>
      <c r="BH133" s="300"/>
      <c r="BI133" s="300"/>
      <c r="BJ133" s="300"/>
      <c r="BK133" s="300"/>
      <c r="BL133" s="300"/>
      <c r="BM133" s="300"/>
      <c r="BN133" s="300"/>
      <c r="BO133" s="300"/>
      <c r="BP133" s="300"/>
      <c r="BQ133" s="300"/>
      <c r="BR133" s="300"/>
      <c r="BS133" s="300"/>
      <c r="BT133" s="301"/>
      <c r="BU133" s="194"/>
      <c r="BV133" s="195"/>
      <c r="BW133" s="195"/>
      <c r="BX133" s="195"/>
      <c r="BY133" s="195"/>
      <c r="BZ133" s="195"/>
      <c r="CA133" s="195"/>
      <c r="CB133" s="195"/>
      <c r="CC133" s="195"/>
      <c r="CD133" s="195"/>
      <c r="CE133" s="174"/>
      <c r="CF133" s="191">
        <f>CF139</f>
        <v>140452</v>
      </c>
      <c r="CG133" s="192"/>
      <c r="CH133" s="192"/>
      <c r="CI133" s="192"/>
      <c r="CJ133" s="192"/>
      <c r="CK133" s="192"/>
      <c r="CL133" s="192"/>
      <c r="CM133" s="192"/>
      <c r="CN133" s="192"/>
      <c r="CO133" s="192"/>
      <c r="CP133" s="192"/>
      <c r="CQ133" s="192"/>
      <c r="CR133" s="192"/>
      <c r="CS133" s="192"/>
      <c r="CT133" s="192"/>
      <c r="CU133" s="193"/>
      <c r="CV133" s="191">
        <f>CV134+CV139</f>
        <v>140452</v>
      </c>
      <c r="CW133" s="192"/>
      <c r="CX133" s="192"/>
      <c r="CY133" s="192"/>
      <c r="CZ133" s="192"/>
      <c r="DA133" s="192"/>
      <c r="DB133" s="192"/>
      <c r="DC133" s="192"/>
      <c r="DD133" s="193"/>
      <c r="DE133" s="188">
        <f t="shared" si="14"/>
        <v>140452</v>
      </c>
      <c r="DF133" s="189"/>
      <c r="DG133" s="189"/>
      <c r="DH133" s="189"/>
      <c r="DI133" s="189"/>
      <c r="DJ133" s="189"/>
      <c r="DK133" s="189"/>
      <c r="DL133" s="189"/>
      <c r="DM133" s="189"/>
      <c r="DN133" s="189"/>
      <c r="DO133" s="189"/>
      <c r="DP133" s="189"/>
      <c r="DQ133" s="189"/>
      <c r="DR133" s="189"/>
      <c r="DS133" s="189"/>
      <c r="DT133" s="189"/>
      <c r="DU133" s="189"/>
      <c r="DV133" s="189"/>
      <c r="DW133" s="189"/>
      <c r="DX133" s="189"/>
      <c r="DY133" s="189"/>
      <c r="DZ133" s="189"/>
      <c r="EA133" s="189"/>
      <c r="EB133" s="189"/>
      <c r="EC133" s="189"/>
      <c r="ED133" s="189"/>
      <c r="EE133" s="189"/>
      <c r="EF133" s="189"/>
      <c r="EG133" s="189"/>
      <c r="EH133" s="189"/>
      <c r="EI133" s="189"/>
      <c r="EJ133" s="189"/>
      <c r="EK133" s="189"/>
      <c r="EL133" s="189"/>
      <c r="EM133" s="189"/>
      <c r="EN133" s="189"/>
      <c r="EO133" s="189"/>
      <c r="EP133" s="189"/>
      <c r="EQ133" s="189"/>
      <c r="ER133" s="190"/>
      <c r="ES133" s="90"/>
      <c r="ET133" s="90"/>
      <c r="EU133" s="90"/>
      <c r="EV133" s="90"/>
      <c r="EW133" s="90"/>
      <c r="EX133" s="90"/>
    </row>
    <row r="134" spans="1:154" ht="14.25" customHeight="1" hidden="1">
      <c r="A134" s="30">
        <v>107</v>
      </c>
      <c r="B134" s="253" t="s">
        <v>89</v>
      </c>
      <c r="C134" s="253"/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3"/>
      <c r="AF134" s="253"/>
      <c r="AG134" s="253"/>
      <c r="AH134" s="253"/>
      <c r="AI134" s="254">
        <v>802</v>
      </c>
      <c r="AJ134" s="255"/>
      <c r="AK134" s="255"/>
      <c r="AL134" s="255"/>
      <c r="AM134" s="255"/>
      <c r="AN134" s="255"/>
      <c r="AO134" s="255"/>
      <c r="AP134" s="255"/>
      <c r="AQ134" s="255"/>
      <c r="AR134" s="256"/>
      <c r="AS134" s="194" t="s">
        <v>324</v>
      </c>
      <c r="AT134" s="195"/>
      <c r="AU134" s="195"/>
      <c r="AV134" s="195"/>
      <c r="AW134" s="195"/>
      <c r="AX134" s="195"/>
      <c r="AY134" s="195"/>
      <c r="AZ134" s="195"/>
      <c r="BA134" s="195"/>
      <c r="BB134" s="174"/>
      <c r="BC134" s="299">
        <v>100000000</v>
      </c>
      <c r="BD134" s="300"/>
      <c r="BE134" s="300"/>
      <c r="BF134" s="300"/>
      <c r="BG134" s="300"/>
      <c r="BH134" s="300"/>
      <c r="BI134" s="300"/>
      <c r="BJ134" s="300"/>
      <c r="BK134" s="300"/>
      <c r="BL134" s="300"/>
      <c r="BM134" s="300"/>
      <c r="BN134" s="300"/>
      <c r="BO134" s="300"/>
      <c r="BP134" s="300"/>
      <c r="BQ134" s="300"/>
      <c r="BR134" s="300"/>
      <c r="BS134" s="300"/>
      <c r="BT134" s="301"/>
      <c r="BU134" s="194"/>
      <c r="BV134" s="195"/>
      <c r="BW134" s="195"/>
      <c r="BX134" s="195"/>
      <c r="BY134" s="195"/>
      <c r="BZ134" s="195"/>
      <c r="CA134" s="195"/>
      <c r="CB134" s="195"/>
      <c r="CC134" s="195"/>
      <c r="CD134" s="195"/>
      <c r="CE134" s="174"/>
      <c r="CF134" s="191">
        <f>CF135+CF140</f>
        <v>280904</v>
      </c>
      <c r="CG134" s="192"/>
      <c r="CH134" s="192"/>
      <c r="CI134" s="192"/>
      <c r="CJ134" s="192"/>
      <c r="CK134" s="192"/>
      <c r="CL134" s="192"/>
      <c r="CM134" s="192"/>
      <c r="CN134" s="192"/>
      <c r="CO134" s="192"/>
      <c r="CP134" s="192"/>
      <c r="CQ134" s="192"/>
      <c r="CR134" s="192"/>
      <c r="CS134" s="192"/>
      <c r="CT134" s="192"/>
      <c r="CU134" s="193"/>
      <c r="CV134" s="191">
        <f t="shared" si="13"/>
        <v>0</v>
      </c>
      <c r="CW134" s="192"/>
      <c r="CX134" s="192"/>
      <c r="CY134" s="192"/>
      <c r="CZ134" s="192"/>
      <c r="DA134" s="192"/>
      <c r="DB134" s="192"/>
      <c r="DC134" s="192"/>
      <c r="DD134" s="193"/>
      <c r="DE134" s="188">
        <f t="shared" si="14"/>
        <v>0</v>
      </c>
      <c r="DF134" s="189"/>
      <c r="DG134" s="189"/>
      <c r="DH134" s="189"/>
      <c r="DI134" s="189"/>
      <c r="DJ134" s="189"/>
      <c r="DK134" s="189"/>
      <c r="DL134" s="189"/>
      <c r="DM134" s="189"/>
      <c r="DN134" s="189"/>
      <c r="DO134" s="189"/>
      <c r="DP134" s="189"/>
      <c r="DQ134" s="189"/>
      <c r="DR134" s="189"/>
      <c r="DS134" s="189"/>
      <c r="DT134" s="189"/>
      <c r="DU134" s="189"/>
      <c r="DV134" s="189"/>
      <c r="DW134" s="189"/>
      <c r="DX134" s="189"/>
      <c r="DY134" s="189"/>
      <c r="DZ134" s="189"/>
      <c r="EA134" s="189"/>
      <c r="EB134" s="189"/>
      <c r="EC134" s="189"/>
      <c r="ED134" s="189"/>
      <c r="EE134" s="189"/>
      <c r="EF134" s="189"/>
      <c r="EG134" s="189"/>
      <c r="EH134" s="189"/>
      <c r="EI134" s="189"/>
      <c r="EJ134" s="189"/>
      <c r="EK134" s="189"/>
      <c r="EL134" s="189"/>
      <c r="EM134" s="189"/>
      <c r="EN134" s="189"/>
      <c r="EO134" s="189"/>
      <c r="EP134" s="189"/>
      <c r="EQ134" s="189"/>
      <c r="ER134" s="190"/>
      <c r="ES134" s="90"/>
      <c r="ET134" s="90"/>
      <c r="EU134" s="90"/>
      <c r="EV134" s="90"/>
      <c r="EW134" s="90"/>
      <c r="EX134" s="90"/>
    </row>
    <row r="135" spans="1:154" ht="20.25" customHeight="1" hidden="1">
      <c r="A135" s="30">
        <v>108</v>
      </c>
      <c r="B135" s="253" t="s">
        <v>100</v>
      </c>
      <c r="C135" s="253"/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  <c r="AF135" s="253"/>
      <c r="AG135" s="253"/>
      <c r="AH135" s="253"/>
      <c r="AI135" s="254">
        <v>802</v>
      </c>
      <c r="AJ135" s="255"/>
      <c r="AK135" s="255"/>
      <c r="AL135" s="255"/>
      <c r="AM135" s="255"/>
      <c r="AN135" s="255"/>
      <c r="AO135" s="255"/>
      <c r="AP135" s="255"/>
      <c r="AQ135" s="255"/>
      <c r="AR135" s="256"/>
      <c r="AS135" s="194" t="s">
        <v>324</v>
      </c>
      <c r="AT135" s="195"/>
      <c r="AU135" s="195"/>
      <c r="AV135" s="195"/>
      <c r="AW135" s="195"/>
      <c r="AX135" s="195"/>
      <c r="AY135" s="195"/>
      <c r="AZ135" s="195"/>
      <c r="BA135" s="195"/>
      <c r="BB135" s="174"/>
      <c r="BC135" s="299">
        <v>140000000</v>
      </c>
      <c r="BD135" s="300"/>
      <c r="BE135" s="300"/>
      <c r="BF135" s="300"/>
      <c r="BG135" s="300"/>
      <c r="BH135" s="300"/>
      <c r="BI135" s="300"/>
      <c r="BJ135" s="300"/>
      <c r="BK135" s="300"/>
      <c r="BL135" s="300"/>
      <c r="BM135" s="300"/>
      <c r="BN135" s="300"/>
      <c r="BO135" s="300"/>
      <c r="BP135" s="300"/>
      <c r="BQ135" s="300"/>
      <c r="BR135" s="300"/>
      <c r="BS135" s="300"/>
      <c r="BT135" s="301"/>
      <c r="BU135" s="194"/>
      <c r="BV135" s="195"/>
      <c r="BW135" s="195"/>
      <c r="BX135" s="195"/>
      <c r="BY135" s="195"/>
      <c r="BZ135" s="195"/>
      <c r="CA135" s="195"/>
      <c r="CB135" s="195"/>
      <c r="CC135" s="195"/>
      <c r="CD135" s="195"/>
      <c r="CE135" s="174"/>
      <c r="CF135" s="191">
        <f aca="true" t="shared" si="15" ref="CF135:CF142">CF136</f>
        <v>140452</v>
      </c>
      <c r="CG135" s="192"/>
      <c r="CH135" s="192"/>
      <c r="CI135" s="192"/>
      <c r="CJ135" s="192"/>
      <c r="CK135" s="192"/>
      <c r="CL135" s="192"/>
      <c r="CM135" s="192"/>
      <c r="CN135" s="192"/>
      <c r="CO135" s="192"/>
      <c r="CP135" s="192"/>
      <c r="CQ135" s="192"/>
      <c r="CR135" s="192"/>
      <c r="CS135" s="192"/>
      <c r="CT135" s="192"/>
      <c r="CU135" s="193"/>
      <c r="CV135" s="191">
        <f>CV136</f>
        <v>0</v>
      </c>
      <c r="CW135" s="192"/>
      <c r="CX135" s="192"/>
      <c r="CY135" s="192"/>
      <c r="CZ135" s="192"/>
      <c r="DA135" s="192"/>
      <c r="DB135" s="192"/>
      <c r="DC135" s="192"/>
      <c r="DD135" s="193"/>
      <c r="DE135" s="188">
        <f t="shared" si="14"/>
        <v>0</v>
      </c>
      <c r="DF135" s="189"/>
      <c r="DG135" s="189"/>
      <c r="DH135" s="189"/>
      <c r="DI135" s="189"/>
      <c r="DJ135" s="189"/>
      <c r="DK135" s="189"/>
      <c r="DL135" s="189"/>
      <c r="DM135" s="189"/>
      <c r="DN135" s="189"/>
      <c r="DO135" s="189"/>
      <c r="DP135" s="189"/>
      <c r="DQ135" s="189"/>
      <c r="DR135" s="189"/>
      <c r="DS135" s="189"/>
      <c r="DT135" s="189"/>
      <c r="DU135" s="189"/>
      <c r="DV135" s="189"/>
      <c r="DW135" s="189"/>
      <c r="DX135" s="189"/>
      <c r="DY135" s="189"/>
      <c r="DZ135" s="189"/>
      <c r="EA135" s="189"/>
      <c r="EB135" s="189"/>
      <c r="EC135" s="189"/>
      <c r="ED135" s="189"/>
      <c r="EE135" s="189"/>
      <c r="EF135" s="189"/>
      <c r="EG135" s="189"/>
      <c r="EH135" s="189"/>
      <c r="EI135" s="189"/>
      <c r="EJ135" s="189"/>
      <c r="EK135" s="189"/>
      <c r="EL135" s="189"/>
      <c r="EM135" s="189"/>
      <c r="EN135" s="189"/>
      <c r="EO135" s="189"/>
      <c r="EP135" s="189"/>
      <c r="EQ135" s="189"/>
      <c r="ER135" s="190"/>
      <c r="ES135" s="90"/>
      <c r="ET135" s="90"/>
      <c r="EU135" s="90"/>
      <c r="EV135" s="90"/>
      <c r="EW135" s="90"/>
      <c r="EX135" s="90"/>
    </row>
    <row r="136" spans="1:154" ht="20.25" customHeight="1" hidden="1">
      <c r="A136" s="30">
        <v>109</v>
      </c>
      <c r="B136" s="253" t="s">
        <v>110</v>
      </c>
      <c r="C136" s="253"/>
      <c r="D136" s="253"/>
      <c r="E136" s="253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3"/>
      <c r="S136" s="253"/>
      <c r="T136" s="253"/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53"/>
      <c r="AF136" s="253"/>
      <c r="AG136" s="253"/>
      <c r="AH136" s="253"/>
      <c r="AI136" s="254">
        <v>802</v>
      </c>
      <c r="AJ136" s="255"/>
      <c r="AK136" s="255"/>
      <c r="AL136" s="255"/>
      <c r="AM136" s="255"/>
      <c r="AN136" s="255"/>
      <c r="AO136" s="255"/>
      <c r="AP136" s="255"/>
      <c r="AQ136" s="255"/>
      <c r="AR136" s="256"/>
      <c r="AS136" s="194" t="s">
        <v>324</v>
      </c>
      <c r="AT136" s="195"/>
      <c r="AU136" s="195"/>
      <c r="AV136" s="195"/>
      <c r="AW136" s="195"/>
      <c r="AX136" s="195"/>
      <c r="AY136" s="195"/>
      <c r="AZ136" s="195"/>
      <c r="BA136" s="195"/>
      <c r="BB136" s="174"/>
      <c r="BC136" s="299">
        <v>140092620</v>
      </c>
      <c r="BD136" s="300"/>
      <c r="BE136" s="300"/>
      <c r="BF136" s="300"/>
      <c r="BG136" s="300"/>
      <c r="BH136" s="300"/>
      <c r="BI136" s="300"/>
      <c r="BJ136" s="300"/>
      <c r="BK136" s="300"/>
      <c r="BL136" s="300"/>
      <c r="BM136" s="300"/>
      <c r="BN136" s="300"/>
      <c r="BO136" s="300"/>
      <c r="BP136" s="300"/>
      <c r="BQ136" s="300"/>
      <c r="BR136" s="300"/>
      <c r="BS136" s="300"/>
      <c r="BT136" s="301"/>
      <c r="BU136" s="194"/>
      <c r="BV136" s="195"/>
      <c r="BW136" s="195"/>
      <c r="BX136" s="195"/>
      <c r="BY136" s="195"/>
      <c r="BZ136" s="195"/>
      <c r="CA136" s="195"/>
      <c r="CB136" s="195"/>
      <c r="CC136" s="195"/>
      <c r="CD136" s="195"/>
      <c r="CE136" s="174"/>
      <c r="CF136" s="191">
        <f t="shared" si="15"/>
        <v>140452</v>
      </c>
      <c r="CG136" s="192"/>
      <c r="CH136" s="192"/>
      <c r="CI136" s="192"/>
      <c r="CJ136" s="192"/>
      <c r="CK136" s="192"/>
      <c r="CL136" s="192"/>
      <c r="CM136" s="192"/>
      <c r="CN136" s="192"/>
      <c r="CO136" s="192"/>
      <c r="CP136" s="192"/>
      <c r="CQ136" s="192"/>
      <c r="CR136" s="192"/>
      <c r="CS136" s="192"/>
      <c r="CT136" s="192"/>
      <c r="CU136" s="193"/>
      <c r="CV136" s="191">
        <f t="shared" si="13"/>
        <v>0</v>
      </c>
      <c r="CW136" s="192"/>
      <c r="CX136" s="192"/>
      <c r="CY136" s="192"/>
      <c r="CZ136" s="192"/>
      <c r="DA136" s="192"/>
      <c r="DB136" s="192"/>
      <c r="DC136" s="192"/>
      <c r="DD136" s="193"/>
      <c r="DE136" s="188">
        <f t="shared" si="14"/>
        <v>0</v>
      </c>
      <c r="DF136" s="189"/>
      <c r="DG136" s="189"/>
      <c r="DH136" s="189"/>
      <c r="DI136" s="189"/>
      <c r="DJ136" s="189"/>
      <c r="DK136" s="189"/>
      <c r="DL136" s="189"/>
      <c r="DM136" s="189"/>
      <c r="DN136" s="189"/>
      <c r="DO136" s="189"/>
      <c r="DP136" s="189"/>
      <c r="DQ136" s="189"/>
      <c r="DR136" s="189"/>
      <c r="DS136" s="189"/>
      <c r="DT136" s="189"/>
      <c r="DU136" s="189"/>
      <c r="DV136" s="189"/>
      <c r="DW136" s="189"/>
      <c r="DX136" s="189"/>
      <c r="DY136" s="189"/>
      <c r="DZ136" s="189"/>
      <c r="EA136" s="189"/>
      <c r="EB136" s="189"/>
      <c r="EC136" s="189"/>
      <c r="ED136" s="189"/>
      <c r="EE136" s="189"/>
      <c r="EF136" s="189"/>
      <c r="EG136" s="189"/>
      <c r="EH136" s="189"/>
      <c r="EI136" s="189"/>
      <c r="EJ136" s="189"/>
      <c r="EK136" s="189"/>
      <c r="EL136" s="189"/>
      <c r="EM136" s="189"/>
      <c r="EN136" s="189"/>
      <c r="EO136" s="189"/>
      <c r="EP136" s="189"/>
      <c r="EQ136" s="189"/>
      <c r="ER136" s="190"/>
      <c r="ES136" s="90"/>
      <c r="ET136" s="90"/>
      <c r="EU136" s="90"/>
      <c r="EV136" s="90"/>
      <c r="EW136" s="90"/>
      <c r="EX136" s="90"/>
    </row>
    <row r="137" spans="1:154" ht="31.5" customHeight="1" hidden="1">
      <c r="A137" s="30">
        <v>110</v>
      </c>
      <c r="B137" s="253" t="s">
        <v>281</v>
      </c>
      <c r="C137" s="253"/>
      <c r="D137" s="253"/>
      <c r="E137" s="253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3"/>
      <c r="AG137" s="253"/>
      <c r="AH137" s="253"/>
      <c r="AI137" s="254">
        <v>802</v>
      </c>
      <c r="AJ137" s="255"/>
      <c r="AK137" s="255"/>
      <c r="AL137" s="255"/>
      <c r="AM137" s="255"/>
      <c r="AN137" s="255"/>
      <c r="AO137" s="255"/>
      <c r="AP137" s="255"/>
      <c r="AQ137" s="255"/>
      <c r="AR137" s="256"/>
      <c r="AS137" s="194" t="s">
        <v>324</v>
      </c>
      <c r="AT137" s="195"/>
      <c r="AU137" s="195"/>
      <c r="AV137" s="195"/>
      <c r="AW137" s="195"/>
      <c r="AX137" s="195"/>
      <c r="AY137" s="195"/>
      <c r="AZ137" s="195"/>
      <c r="BA137" s="195"/>
      <c r="BB137" s="174"/>
      <c r="BC137" s="299">
        <v>140092620</v>
      </c>
      <c r="BD137" s="300"/>
      <c r="BE137" s="300"/>
      <c r="BF137" s="300"/>
      <c r="BG137" s="300"/>
      <c r="BH137" s="300"/>
      <c r="BI137" s="300"/>
      <c r="BJ137" s="300"/>
      <c r="BK137" s="300"/>
      <c r="BL137" s="300"/>
      <c r="BM137" s="300"/>
      <c r="BN137" s="300"/>
      <c r="BO137" s="300"/>
      <c r="BP137" s="300"/>
      <c r="BQ137" s="300"/>
      <c r="BR137" s="300"/>
      <c r="BS137" s="300"/>
      <c r="BT137" s="301"/>
      <c r="BU137" s="194" t="s">
        <v>399</v>
      </c>
      <c r="BV137" s="195"/>
      <c r="BW137" s="195"/>
      <c r="BX137" s="195"/>
      <c r="BY137" s="195"/>
      <c r="BZ137" s="195"/>
      <c r="CA137" s="195"/>
      <c r="CB137" s="195"/>
      <c r="CC137" s="195"/>
      <c r="CD137" s="195"/>
      <c r="CE137" s="174"/>
      <c r="CF137" s="191">
        <f t="shared" si="15"/>
        <v>140452</v>
      </c>
      <c r="CG137" s="192"/>
      <c r="CH137" s="192"/>
      <c r="CI137" s="192"/>
      <c r="CJ137" s="192"/>
      <c r="CK137" s="192"/>
      <c r="CL137" s="192"/>
      <c r="CM137" s="192"/>
      <c r="CN137" s="192"/>
      <c r="CO137" s="192"/>
      <c r="CP137" s="192"/>
      <c r="CQ137" s="192"/>
      <c r="CR137" s="192"/>
      <c r="CS137" s="192"/>
      <c r="CT137" s="192"/>
      <c r="CU137" s="193"/>
      <c r="CV137" s="191">
        <f t="shared" si="13"/>
        <v>0</v>
      </c>
      <c r="CW137" s="192"/>
      <c r="CX137" s="192"/>
      <c r="CY137" s="192"/>
      <c r="CZ137" s="192"/>
      <c r="DA137" s="192"/>
      <c r="DB137" s="192"/>
      <c r="DC137" s="192"/>
      <c r="DD137" s="193"/>
      <c r="DE137" s="188">
        <f t="shared" si="14"/>
        <v>0</v>
      </c>
      <c r="DF137" s="189"/>
      <c r="DG137" s="189"/>
      <c r="DH137" s="189"/>
      <c r="DI137" s="189"/>
      <c r="DJ137" s="189"/>
      <c r="DK137" s="189"/>
      <c r="DL137" s="189"/>
      <c r="DM137" s="189"/>
      <c r="DN137" s="189"/>
      <c r="DO137" s="189"/>
      <c r="DP137" s="189"/>
      <c r="DQ137" s="189"/>
      <c r="DR137" s="189"/>
      <c r="DS137" s="189"/>
      <c r="DT137" s="189"/>
      <c r="DU137" s="189"/>
      <c r="DV137" s="189"/>
      <c r="DW137" s="189"/>
      <c r="DX137" s="189"/>
      <c r="DY137" s="189"/>
      <c r="DZ137" s="189"/>
      <c r="EA137" s="189"/>
      <c r="EB137" s="189"/>
      <c r="EC137" s="189"/>
      <c r="ED137" s="189"/>
      <c r="EE137" s="189"/>
      <c r="EF137" s="189"/>
      <c r="EG137" s="189"/>
      <c r="EH137" s="189"/>
      <c r="EI137" s="189"/>
      <c r="EJ137" s="189"/>
      <c r="EK137" s="189"/>
      <c r="EL137" s="189"/>
      <c r="EM137" s="189"/>
      <c r="EN137" s="189"/>
      <c r="EO137" s="189"/>
      <c r="EP137" s="189"/>
      <c r="EQ137" s="189"/>
      <c r="ER137" s="190"/>
      <c r="ES137" s="90"/>
      <c r="ET137" s="90"/>
      <c r="EU137" s="90"/>
      <c r="EV137" s="90"/>
      <c r="EW137" s="90"/>
      <c r="EX137" s="90"/>
    </row>
    <row r="138" spans="1:154" ht="27" customHeight="1" hidden="1">
      <c r="A138" s="30">
        <v>111</v>
      </c>
      <c r="B138" s="253" t="s">
        <v>290</v>
      </c>
      <c r="C138" s="253"/>
      <c r="D138" s="253"/>
      <c r="E138" s="253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253"/>
      <c r="AI138" s="254">
        <v>802</v>
      </c>
      <c r="AJ138" s="255"/>
      <c r="AK138" s="255"/>
      <c r="AL138" s="255"/>
      <c r="AM138" s="255"/>
      <c r="AN138" s="255"/>
      <c r="AO138" s="255"/>
      <c r="AP138" s="255"/>
      <c r="AQ138" s="255"/>
      <c r="AR138" s="256"/>
      <c r="AS138" s="194" t="s">
        <v>324</v>
      </c>
      <c r="AT138" s="195"/>
      <c r="AU138" s="195"/>
      <c r="AV138" s="195"/>
      <c r="AW138" s="195"/>
      <c r="AX138" s="195"/>
      <c r="AY138" s="195"/>
      <c r="AZ138" s="195"/>
      <c r="BA138" s="195"/>
      <c r="BB138" s="174"/>
      <c r="BC138" s="299">
        <v>140092620</v>
      </c>
      <c r="BD138" s="300"/>
      <c r="BE138" s="300"/>
      <c r="BF138" s="300"/>
      <c r="BG138" s="300"/>
      <c r="BH138" s="300"/>
      <c r="BI138" s="300"/>
      <c r="BJ138" s="300"/>
      <c r="BK138" s="300"/>
      <c r="BL138" s="300"/>
      <c r="BM138" s="300"/>
      <c r="BN138" s="300"/>
      <c r="BO138" s="300"/>
      <c r="BP138" s="300"/>
      <c r="BQ138" s="300"/>
      <c r="BR138" s="300"/>
      <c r="BS138" s="300"/>
      <c r="BT138" s="301"/>
      <c r="BU138" s="194" t="s">
        <v>282</v>
      </c>
      <c r="BV138" s="195"/>
      <c r="BW138" s="195"/>
      <c r="BX138" s="195"/>
      <c r="BY138" s="195"/>
      <c r="BZ138" s="195"/>
      <c r="CA138" s="195"/>
      <c r="CB138" s="195"/>
      <c r="CC138" s="195"/>
      <c r="CD138" s="195"/>
      <c r="CE138" s="174"/>
      <c r="CF138" s="191">
        <f t="shared" si="15"/>
        <v>140452</v>
      </c>
      <c r="CG138" s="192"/>
      <c r="CH138" s="192"/>
      <c r="CI138" s="192"/>
      <c r="CJ138" s="192"/>
      <c r="CK138" s="192"/>
      <c r="CL138" s="192"/>
      <c r="CM138" s="192"/>
      <c r="CN138" s="192"/>
      <c r="CO138" s="192"/>
      <c r="CP138" s="192"/>
      <c r="CQ138" s="192"/>
      <c r="CR138" s="192"/>
      <c r="CS138" s="192"/>
      <c r="CT138" s="192"/>
      <c r="CU138" s="193"/>
      <c r="CV138" s="191">
        <v>0</v>
      </c>
      <c r="CW138" s="192"/>
      <c r="CX138" s="192"/>
      <c r="CY138" s="192"/>
      <c r="CZ138" s="192"/>
      <c r="DA138" s="192"/>
      <c r="DB138" s="192"/>
      <c r="DC138" s="192"/>
      <c r="DD138" s="193"/>
      <c r="DE138" s="188">
        <v>0</v>
      </c>
      <c r="DF138" s="189"/>
      <c r="DG138" s="189"/>
      <c r="DH138" s="189"/>
      <c r="DI138" s="189"/>
      <c r="DJ138" s="189"/>
      <c r="DK138" s="189"/>
      <c r="DL138" s="189"/>
      <c r="DM138" s="189"/>
      <c r="DN138" s="189"/>
      <c r="DO138" s="189"/>
      <c r="DP138" s="189"/>
      <c r="DQ138" s="189"/>
      <c r="DR138" s="189"/>
      <c r="DS138" s="189"/>
      <c r="DT138" s="189"/>
      <c r="DU138" s="189"/>
      <c r="DV138" s="189"/>
      <c r="DW138" s="189"/>
      <c r="DX138" s="189"/>
      <c r="DY138" s="189"/>
      <c r="DZ138" s="189"/>
      <c r="EA138" s="189"/>
      <c r="EB138" s="189"/>
      <c r="EC138" s="189"/>
      <c r="ED138" s="189"/>
      <c r="EE138" s="189"/>
      <c r="EF138" s="189"/>
      <c r="EG138" s="189"/>
      <c r="EH138" s="189"/>
      <c r="EI138" s="189"/>
      <c r="EJ138" s="189"/>
      <c r="EK138" s="189"/>
      <c r="EL138" s="189"/>
      <c r="EM138" s="189"/>
      <c r="EN138" s="189"/>
      <c r="EO138" s="189"/>
      <c r="EP138" s="189"/>
      <c r="EQ138" s="189"/>
      <c r="ER138" s="190"/>
      <c r="ES138" s="90"/>
      <c r="ET138" s="90"/>
      <c r="EU138" s="90"/>
      <c r="EV138" s="90"/>
      <c r="EW138" s="90"/>
      <c r="EX138" s="90"/>
    </row>
    <row r="139" spans="1:154" ht="24.75" customHeight="1">
      <c r="A139" s="30">
        <v>67</v>
      </c>
      <c r="B139" s="253" t="s">
        <v>485</v>
      </c>
      <c r="C139" s="253"/>
      <c r="D139" s="253"/>
      <c r="E139" s="253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  <c r="AF139" s="253"/>
      <c r="AG139" s="253"/>
      <c r="AH139" s="253"/>
      <c r="AI139" s="254">
        <v>810</v>
      </c>
      <c r="AJ139" s="255"/>
      <c r="AK139" s="255"/>
      <c r="AL139" s="255"/>
      <c r="AM139" s="255"/>
      <c r="AN139" s="255"/>
      <c r="AO139" s="255"/>
      <c r="AP139" s="255"/>
      <c r="AQ139" s="255"/>
      <c r="AR139" s="256"/>
      <c r="AS139" s="194" t="s">
        <v>324</v>
      </c>
      <c r="AT139" s="195"/>
      <c r="AU139" s="195"/>
      <c r="AV139" s="195"/>
      <c r="AW139" s="195"/>
      <c r="AX139" s="195"/>
      <c r="AY139" s="195"/>
      <c r="AZ139" s="195"/>
      <c r="BA139" s="195"/>
      <c r="BB139" s="174"/>
      <c r="BC139" s="299">
        <v>100000000</v>
      </c>
      <c r="BD139" s="300"/>
      <c r="BE139" s="300"/>
      <c r="BF139" s="300"/>
      <c r="BG139" s="300"/>
      <c r="BH139" s="300"/>
      <c r="BI139" s="300"/>
      <c r="BJ139" s="300"/>
      <c r="BK139" s="300"/>
      <c r="BL139" s="300"/>
      <c r="BM139" s="300"/>
      <c r="BN139" s="300"/>
      <c r="BO139" s="300"/>
      <c r="BP139" s="300"/>
      <c r="BQ139" s="300"/>
      <c r="BR139" s="300"/>
      <c r="BS139" s="300"/>
      <c r="BT139" s="301"/>
      <c r="BU139" s="194"/>
      <c r="BV139" s="195"/>
      <c r="BW139" s="195"/>
      <c r="BX139" s="195"/>
      <c r="BY139" s="195"/>
      <c r="BZ139" s="195"/>
      <c r="CA139" s="195"/>
      <c r="CB139" s="195"/>
      <c r="CC139" s="195"/>
      <c r="CD139" s="195"/>
      <c r="CE139" s="174"/>
      <c r="CF139" s="191">
        <f t="shared" si="15"/>
        <v>140452</v>
      </c>
      <c r="CG139" s="192"/>
      <c r="CH139" s="192"/>
      <c r="CI139" s="192"/>
      <c r="CJ139" s="192"/>
      <c r="CK139" s="192"/>
      <c r="CL139" s="192"/>
      <c r="CM139" s="192"/>
      <c r="CN139" s="192"/>
      <c r="CO139" s="192"/>
      <c r="CP139" s="192"/>
      <c r="CQ139" s="192"/>
      <c r="CR139" s="192"/>
      <c r="CS139" s="192"/>
      <c r="CT139" s="192"/>
      <c r="CU139" s="193"/>
      <c r="CV139" s="191">
        <f>CV140</f>
        <v>140452</v>
      </c>
      <c r="CW139" s="192"/>
      <c r="CX139" s="192"/>
      <c r="CY139" s="192"/>
      <c r="CZ139" s="192"/>
      <c r="DA139" s="192"/>
      <c r="DB139" s="192"/>
      <c r="DC139" s="192"/>
      <c r="DD139" s="193"/>
      <c r="DE139" s="188">
        <f>DE140</f>
        <v>140452</v>
      </c>
      <c r="DF139" s="189"/>
      <c r="DG139" s="189"/>
      <c r="DH139" s="189"/>
      <c r="DI139" s="189"/>
      <c r="DJ139" s="189"/>
      <c r="DK139" s="189"/>
      <c r="DL139" s="189"/>
      <c r="DM139" s="189"/>
      <c r="DN139" s="189"/>
      <c r="DO139" s="189"/>
      <c r="DP139" s="189"/>
      <c r="DQ139" s="189"/>
      <c r="DR139" s="189"/>
      <c r="DS139" s="189"/>
      <c r="DT139" s="189"/>
      <c r="DU139" s="189"/>
      <c r="DV139" s="189"/>
      <c r="DW139" s="189"/>
      <c r="DX139" s="189"/>
      <c r="DY139" s="189"/>
      <c r="DZ139" s="189"/>
      <c r="EA139" s="189"/>
      <c r="EB139" s="189"/>
      <c r="EC139" s="189"/>
      <c r="ED139" s="189"/>
      <c r="EE139" s="189"/>
      <c r="EF139" s="189"/>
      <c r="EG139" s="189"/>
      <c r="EH139" s="189"/>
      <c r="EI139" s="189"/>
      <c r="EJ139" s="189"/>
      <c r="EK139" s="189"/>
      <c r="EL139" s="189"/>
      <c r="EM139" s="189"/>
      <c r="EN139" s="189"/>
      <c r="EO139" s="189"/>
      <c r="EP139" s="189"/>
      <c r="EQ139" s="189"/>
      <c r="ER139" s="190"/>
      <c r="ES139" s="90"/>
      <c r="ET139" s="90"/>
      <c r="EU139" s="90"/>
      <c r="EV139" s="90"/>
      <c r="EW139" s="90"/>
      <c r="EX139" s="90"/>
    </row>
    <row r="140" spans="1:154" ht="24.75" customHeight="1">
      <c r="A140" s="30">
        <v>68</v>
      </c>
      <c r="B140" s="253" t="s">
        <v>111</v>
      </c>
      <c r="C140" s="253"/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3"/>
      <c r="R140" s="253"/>
      <c r="S140" s="253"/>
      <c r="T140" s="253"/>
      <c r="U140" s="253"/>
      <c r="V140" s="253"/>
      <c r="W140" s="253"/>
      <c r="X140" s="253"/>
      <c r="Y140" s="253"/>
      <c r="Z140" s="253"/>
      <c r="AA140" s="253"/>
      <c r="AB140" s="253"/>
      <c r="AC140" s="253"/>
      <c r="AD140" s="253"/>
      <c r="AE140" s="253"/>
      <c r="AF140" s="253"/>
      <c r="AG140" s="253"/>
      <c r="AH140" s="253"/>
      <c r="AI140" s="254">
        <v>810</v>
      </c>
      <c r="AJ140" s="255"/>
      <c r="AK140" s="255"/>
      <c r="AL140" s="255"/>
      <c r="AM140" s="255"/>
      <c r="AN140" s="255"/>
      <c r="AO140" s="255"/>
      <c r="AP140" s="255"/>
      <c r="AQ140" s="255"/>
      <c r="AR140" s="256"/>
      <c r="AS140" s="194" t="s">
        <v>324</v>
      </c>
      <c r="AT140" s="195"/>
      <c r="AU140" s="195"/>
      <c r="AV140" s="195"/>
      <c r="AW140" s="195"/>
      <c r="AX140" s="195"/>
      <c r="AY140" s="195"/>
      <c r="AZ140" s="195"/>
      <c r="BA140" s="195"/>
      <c r="BB140" s="174"/>
      <c r="BC140" s="299">
        <v>140000000</v>
      </c>
      <c r="BD140" s="300"/>
      <c r="BE140" s="300"/>
      <c r="BF140" s="300"/>
      <c r="BG140" s="300"/>
      <c r="BH140" s="300"/>
      <c r="BI140" s="300"/>
      <c r="BJ140" s="300"/>
      <c r="BK140" s="300"/>
      <c r="BL140" s="300"/>
      <c r="BM140" s="300"/>
      <c r="BN140" s="300"/>
      <c r="BO140" s="300"/>
      <c r="BP140" s="300"/>
      <c r="BQ140" s="300"/>
      <c r="BR140" s="300"/>
      <c r="BS140" s="300"/>
      <c r="BT140" s="301"/>
      <c r="BU140" s="194"/>
      <c r="BV140" s="195"/>
      <c r="BW140" s="195"/>
      <c r="BX140" s="195"/>
      <c r="BY140" s="195"/>
      <c r="BZ140" s="195"/>
      <c r="CA140" s="195"/>
      <c r="CB140" s="195"/>
      <c r="CC140" s="195"/>
      <c r="CD140" s="195"/>
      <c r="CE140" s="174"/>
      <c r="CF140" s="191">
        <f t="shared" si="15"/>
        <v>140452</v>
      </c>
      <c r="CG140" s="192"/>
      <c r="CH140" s="192"/>
      <c r="CI140" s="192"/>
      <c r="CJ140" s="192"/>
      <c r="CK140" s="192"/>
      <c r="CL140" s="192"/>
      <c r="CM140" s="192"/>
      <c r="CN140" s="192"/>
      <c r="CO140" s="192"/>
      <c r="CP140" s="192"/>
      <c r="CQ140" s="192"/>
      <c r="CR140" s="192"/>
      <c r="CS140" s="192"/>
      <c r="CT140" s="192"/>
      <c r="CU140" s="193"/>
      <c r="CV140" s="191">
        <f>CV141</f>
        <v>140452</v>
      </c>
      <c r="CW140" s="192"/>
      <c r="CX140" s="192"/>
      <c r="CY140" s="192"/>
      <c r="CZ140" s="192"/>
      <c r="DA140" s="192"/>
      <c r="DB140" s="192"/>
      <c r="DC140" s="192"/>
      <c r="DD140" s="193"/>
      <c r="DE140" s="188">
        <f>DE141</f>
        <v>140452</v>
      </c>
      <c r="DF140" s="189"/>
      <c r="DG140" s="189"/>
      <c r="DH140" s="189"/>
      <c r="DI140" s="189"/>
      <c r="DJ140" s="189"/>
      <c r="DK140" s="189"/>
      <c r="DL140" s="189"/>
      <c r="DM140" s="189"/>
      <c r="DN140" s="189"/>
      <c r="DO140" s="189"/>
      <c r="DP140" s="189"/>
      <c r="DQ140" s="189"/>
      <c r="DR140" s="189"/>
      <c r="DS140" s="189"/>
      <c r="DT140" s="189"/>
      <c r="DU140" s="189"/>
      <c r="DV140" s="189"/>
      <c r="DW140" s="189"/>
      <c r="DX140" s="189"/>
      <c r="DY140" s="189"/>
      <c r="DZ140" s="189"/>
      <c r="EA140" s="189"/>
      <c r="EB140" s="189"/>
      <c r="EC140" s="189"/>
      <c r="ED140" s="189"/>
      <c r="EE140" s="189"/>
      <c r="EF140" s="189"/>
      <c r="EG140" s="189"/>
      <c r="EH140" s="189"/>
      <c r="EI140" s="189"/>
      <c r="EJ140" s="189"/>
      <c r="EK140" s="189"/>
      <c r="EL140" s="189"/>
      <c r="EM140" s="189"/>
      <c r="EN140" s="189"/>
      <c r="EO140" s="189"/>
      <c r="EP140" s="189"/>
      <c r="EQ140" s="189"/>
      <c r="ER140" s="190"/>
      <c r="ES140" s="90"/>
      <c r="ET140" s="90"/>
      <c r="EU140" s="90"/>
      <c r="EV140" s="90"/>
      <c r="EW140" s="90"/>
      <c r="EX140" s="90"/>
    </row>
    <row r="141" spans="1:154" ht="85.5" customHeight="1">
      <c r="A141" s="30">
        <v>69</v>
      </c>
      <c r="B141" s="253" t="s">
        <v>106</v>
      </c>
      <c r="C141" s="253"/>
      <c r="D141" s="253"/>
      <c r="E141" s="253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253"/>
      <c r="S141" s="253"/>
      <c r="T141" s="253"/>
      <c r="U141" s="253"/>
      <c r="V141" s="253"/>
      <c r="W141" s="253"/>
      <c r="X141" s="253"/>
      <c r="Y141" s="253"/>
      <c r="Z141" s="253"/>
      <c r="AA141" s="253"/>
      <c r="AB141" s="253"/>
      <c r="AC141" s="253"/>
      <c r="AD141" s="253"/>
      <c r="AE141" s="253"/>
      <c r="AF141" s="253"/>
      <c r="AG141" s="253"/>
      <c r="AH141" s="253"/>
      <c r="AI141" s="254">
        <v>810</v>
      </c>
      <c r="AJ141" s="255"/>
      <c r="AK141" s="255"/>
      <c r="AL141" s="255"/>
      <c r="AM141" s="255"/>
      <c r="AN141" s="255"/>
      <c r="AO141" s="255"/>
      <c r="AP141" s="255"/>
      <c r="AQ141" s="255"/>
      <c r="AR141" s="256"/>
      <c r="AS141" s="194" t="s">
        <v>324</v>
      </c>
      <c r="AT141" s="195"/>
      <c r="AU141" s="195"/>
      <c r="AV141" s="195"/>
      <c r="AW141" s="195"/>
      <c r="AX141" s="195"/>
      <c r="AY141" s="195"/>
      <c r="AZ141" s="195"/>
      <c r="BA141" s="195"/>
      <c r="BB141" s="174"/>
      <c r="BC141" s="299">
        <v>140082060</v>
      </c>
      <c r="BD141" s="300"/>
      <c r="BE141" s="300"/>
      <c r="BF141" s="300"/>
      <c r="BG141" s="300"/>
      <c r="BH141" s="300"/>
      <c r="BI141" s="300"/>
      <c r="BJ141" s="300"/>
      <c r="BK141" s="300"/>
      <c r="BL141" s="300"/>
      <c r="BM141" s="300"/>
      <c r="BN141" s="300"/>
      <c r="BO141" s="300"/>
      <c r="BP141" s="300"/>
      <c r="BQ141" s="300"/>
      <c r="BR141" s="300"/>
      <c r="BS141" s="300"/>
      <c r="BT141" s="301"/>
      <c r="BU141" s="194"/>
      <c r="BV141" s="195"/>
      <c r="BW141" s="195"/>
      <c r="BX141" s="195"/>
      <c r="BY141" s="195"/>
      <c r="BZ141" s="195"/>
      <c r="CA141" s="195"/>
      <c r="CB141" s="195"/>
      <c r="CC141" s="195"/>
      <c r="CD141" s="195"/>
      <c r="CE141" s="174"/>
      <c r="CF141" s="191">
        <f t="shared" si="15"/>
        <v>140452</v>
      </c>
      <c r="CG141" s="192"/>
      <c r="CH141" s="192"/>
      <c r="CI141" s="192"/>
      <c r="CJ141" s="192"/>
      <c r="CK141" s="192"/>
      <c r="CL141" s="192"/>
      <c r="CM141" s="192"/>
      <c r="CN141" s="192"/>
      <c r="CO141" s="192"/>
      <c r="CP141" s="192"/>
      <c r="CQ141" s="192"/>
      <c r="CR141" s="192"/>
      <c r="CS141" s="192"/>
      <c r="CT141" s="192"/>
      <c r="CU141" s="193"/>
      <c r="CV141" s="191">
        <f>CV142</f>
        <v>140452</v>
      </c>
      <c r="CW141" s="192"/>
      <c r="CX141" s="192"/>
      <c r="CY141" s="192"/>
      <c r="CZ141" s="192"/>
      <c r="DA141" s="192"/>
      <c r="DB141" s="192"/>
      <c r="DC141" s="192"/>
      <c r="DD141" s="193"/>
      <c r="DE141" s="188">
        <f>DE142</f>
        <v>140452</v>
      </c>
      <c r="DF141" s="189"/>
      <c r="DG141" s="189"/>
      <c r="DH141" s="189"/>
      <c r="DI141" s="189"/>
      <c r="DJ141" s="189"/>
      <c r="DK141" s="189"/>
      <c r="DL141" s="189"/>
      <c r="DM141" s="189"/>
      <c r="DN141" s="189"/>
      <c r="DO141" s="189"/>
      <c r="DP141" s="189"/>
      <c r="DQ141" s="189"/>
      <c r="DR141" s="189"/>
      <c r="DS141" s="189"/>
      <c r="DT141" s="189"/>
      <c r="DU141" s="189"/>
      <c r="DV141" s="189"/>
      <c r="DW141" s="189"/>
      <c r="DX141" s="189"/>
      <c r="DY141" s="189"/>
      <c r="DZ141" s="189"/>
      <c r="EA141" s="189"/>
      <c r="EB141" s="189"/>
      <c r="EC141" s="189"/>
      <c r="ED141" s="189"/>
      <c r="EE141" s="189"/>
      <c r="EF141" s="189"/>
      <c r="EG141" s="189"/>
      <c r="EH141" s="189"/>
      <c r="EI141" s="189"/>
      <c r="EJ141" s="189"/>
      <c r="EK141" s="189"/>
      <c r="EL141" s="189"/>
      <c r="EM141" s="189"/>
      <c r="EN141" s="189"/>
      <c r="EO141" s="189"/>
      <c r="EP141" s="189"/>
      <c r="EQ141" s="189"/>
      <c r="ER141" s="190"/>
      <c r="ES141" s="90"/>
      <c r="ET141" s="90"/>
      <c r="EU141" s="90"/>
      <c r="EV141" s="90"/>
      <c r="EW141" s="90"/>
      <c r="EX141" s="90"/>
    </row>
    <row r="142" spans="1:154" ht="15.75" customHeight="1">
      <c r="A142" s="30">
        <v>70</v>
      </c>
      <c r="B142" s="253" t="s">
        <v>281</v>
      </c>
      <c r="C142" s="253"/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3"/>
      <c r="AG142" s="253"/>
      <c r="AH142" s="253"/>
      <c r="AI142" s="254">
        <v>810</v>
      </c>
      <c r="AJ142" s="255"/>
      <c r="AK142" s="255"/>
      <c r="AL142" s="255"/>
      <c r="AM142" s="255"/>
      <c r="AN142" s="255"/>
      <c r="AO142" s="255"/>
      <c r="AP142" s="255"/>
      <c r="AQ142" s="255"/>
      <c r="AR142" s="256"/>
      <c r="AS142" s="194" t="s">
        <v>324</v>
      </c>
      <c r="AT142" s="195"/>
      <c r="AU142" s="195"/>
      <c r="AV142" s="195"/>
      <c r="AW142" s="195"/>
      <c r="AX142" s="195"/>
      <c r="AY142" s="195"/>
      <c r="AZ142" s="195"/>
      <c r="BA142" s="195"/>
      <c r="BB142" s="174"/>
      <c r="BC142" s="299">
        <v>140082060</v>
      </c>
      <c r="BD142" s="300"/>
      <c r="BE142" s="300"/>
      <c r="BF142" s="300"/>
      <c r="BG142" s="300"/>
      <c r="BH142" s="300"/>
      <c r="BI142" s="300"/>
      <c r="BJ142" s="300"/>
      <c r="BK142" s="300"/>
      <c r="BL142" s="300"/>
      <c r="BM142" s="300"/>
      <c r="BN142" s="300"/>
      <c r="BO142" s="300"/>
      <c r="BP142" s="300"/>
      <c r="BQ142" s="300"/>
      <c r="BR142" s="300"/>
      <c r="BS142" s="300"/>
      <c r="BT142" s="301"/>
      <c r="BU142" s="194" t="s">
        <v>399</v>
      </c>
      <c r="BV142" s="195"/>
      <c r="BW142" s="195"/>
      <c r="BX142" s="195"/>
      <c r="BY142" s="195"/>
      <c r="BZ142" s="195"/>
      <c r="CA142" s="195"/>
      <c r="CB142" s="195"/>
      <c r="CC142" s="195"/>
      <c r="CD142" s="195"/>
      <c r="CE142" s="174"/>
      <c r="CF142" s="191">
        <f t="shared" si="15"/>
        <v>140452</v>
      </c>
      <c r="CG142" s="192"/>
      <c r="CH142" s="192"/>
      <c r="CI142" s="192"/>
      <c r="CJ142" s="192"/>
      <c r="CK142" s="192"/>
      <c r="CL142" s="192"/>
      <c r="CM142" s="192"/>
      <c r="CN142" s="192"/>
      <c r="CO142" s="192"/>
      <c r="CP142" s="192"/>
      <c r="CQ142" s="192"/>
      <c r="CR142" s="192"/>
      <c r="CS142" s="192"/>
      <c r="CT142" s="192"/>
      <c r="CU142" s="193"/>
      <c r="CV142" s="191">
        <f>CV143</f>
        <v>140452</v>
      </c>
      <c r="CW142" s="192"/>
      <c r="CX142" s="192"/>
      <c r="CY142" s="192"/>
      <c r="CZ142" s="192"/>
      <c r="DA142" s="192"/>
      <c r="DB142" s="192"/>
      <c r="DC142" s="192"/>
      <c r="DD142" s="193"/>
      <c r="DE142" s="188">
        <f>DE143</f>
        <v>140452</v>
      </c>
      <c r="DF142" s="189"/>
      <c r="DG142" s="189"/>
      <c r="DH142" s="189"/>
      <c r="DI142" s="189"/>
      <c r="DJ142" s="189"/>
      <c r="DK142" s="189"/>
      <c r="DL142" s="189"/>
      <c r="DM142" s="189"/>
      <c r="DN142" s="189"/>
      <c r="DO142" s="189"/>
      <c r="DP142" s="189"/>
      <c r="DQ142" s="189"/>
      <c r="DR142" s="189"/>
      <c r="DS142" s="189"/>
      <c r="DT142" s="189"/>
      <c r="DU142" s="189"/>
      <c r="DV142" s="189"/>
      <c r="DW142" s="189"/>
      <c r="DX142" s="189"/>
      <c r="DY142" s="189"/>
      <c r="DZ142" s="189"/>
      <c r="EA142" s="189"/>
      <c r="EB142" s="189"/>
      <c r="EC142" s="189"/>
      <c r="ED142" s="189"/>
      <c r="EE142" s="189"/>
      <c r="EF142" s="189"/>
      <c r="EG142" s="189"/>
      <c r="EH142" s="189"/>
      <c r="EI142" s="189"/>
      <c r="EJ142" s="189"/>
      <c r="EK142" s="189"/>
      <c r="EL142" s="189"/>
      <c r="EM142" s="189"/>
      <c r="EN142" s="189"/>
      <c r="EO142" s="189"/>
      <c r="EP142" s="189"/>
      <c r="EQ142" s="189"/>
      <c r="ER142" s="190"/>
      <c r="ES142" s="90"/>
      <c r="ET142" s="90"/>
      <c r="EU142" s="90"/>
      <c r="EV142" s="90"/>
      <c r="EW142" s="90"/>
      <c r="EX142" s="90"/>
    </row>
    <row r="143" spans="1:154" ht="15.75" customHeight="1">
      <c r="A143" s="30">
        <v>71</v>
      </c>
      <c r="B143" s="253" t="s">
        <v>290</v>
      </c>
      <c r="C143" s="253"/>
      <c r="D143" s="253"/>
      <c r="E143" s="253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4">
        <v>810</v>
      </c>
      <c r="AJ143" s="255"/>
      <c r="AK143" s="255"/>
      <c r="AL143" s="255"/>
      <c r="AM143" s="255"/>
      <c r="AN143" s="255"/>
      <c r="AO143" s="255"/>
      <c r="AP143" s="255"/>
      <c r="AQ143" s="255"/>
      <c r="AR143" s="256"/>
      <c r="AS143" s="194" t="s">
        <v>324</v>
      </c>
      <c r="AT143" s="195"/>
      <c r="AU143" s="195"/>
      <c r="AV143" s="195"/>
      <c r="AW143" s="195"/>
      <c r="AX143" s="195"/>
      <c r="AY143" s="195"/>
      <c r="AZ143" s="195"/>
      <c r="BA143" s="195"/>
      <c r="BB143" s="174"/>
      <c r="BC143" s="299">
        <v>140082060</v>
      </c>
      <c r="BD143" s="300"/>
      <c r="BE143" s="300"/>
      <c r="BF143" s="300"/>
      <c r="BG143" s="300"/>
      <c r="BH143" s="300"/>
      <c r="BI143" s="300"/>
      <c r="BJ143" s="300"/>
      <c r="BK143" s="300"/>
      <c r="BL143" s="300"/>
      <c r="BM143" s="300"/>
      <c r="BN143" s="300"/>
      <c r="BO143" s="300"/>
      <c r="BP143" s="300"/>
      <c r="BQ143" s="300"/>
      <c r="BR143" s="300"/>
      <c r="BS143" s="300"/>
      <c r="BT143" s="301"/>
      <c r="BU143" s="194" t="s">
        <v>282</v>
      </c>
      <c r="BV143" s="195"/>
      <c r="BW143" s="195"/>
      <c r="BX143" s="195"/>
      <c r="BY143" s="195"/>
      <c r="BZ143" s="195"/>
      <c r="CA143" s="195"/>
      <c r="CB143" s="195"/>
      <c r="CC143" s="195"/>
      <c r="CD143" s="195"/>
      <c r="CE143" s="174"/>
      <c r="CF143" s="191">
        <v>140452</v>
      </c>
      <c r="CG143" s="192"/>
      <c r="CH143" s="192"/>
      <c r="CI143" s="192"/>
      <c r="CJ143" s="192"/>
      <c r="CK143" s="192"/>
      <c r="CL143" s="192"/>
      <c r="CM143" s="192"/>
      <c r="CN143" s="192"/>
      <c r="CO143" s="192"/>
      <c r="CP143" s="192"/>
      <c r="CQ143" s="192"/>
      <c r="CR143" s="192"/>
      <c r="CS143" s="192"/>
      <c r="CT143" s="192"/>
      <c r="CU143" s="193"/>
      <c r="CV143" s="191">
        <v>140452</v>
      </c>
      <c r="CW143" s="192"/>
      <c r="CX143" s="192"/>
      <c r="CY143" s="192"/>
      <c r="CZ143" s="192"/>
      <c r="DA143" s="192"/>
      <c r="DB143" s="192"/>
      <c r="DC143" s="192"/>
      <c r="DD143" s="193"/>
      <c r="DE143" s="188">
        <v>140452</v>
      </c>
      <c r="DF143" s="189"/>
      <c r="DG143" s="189"/>
      <c r="DH143" s="189"/>
      <c r="DI143" s="189"/>
      <c r="DJ143" s="189"/>
      <c r="DK143" s="189"/>
      <c r="DL143" s="189"/>
      <c r="DM143" s="189"/>
      <c r="DN143" s="189"/>
      <c r="DO143" s="189"/>
      <c r="DP143" s="189"/>
      <c r="DQ143" s="189"/>
      <c r="DR143" s="189"/>
      <c r="DS143" s="189"/>
      <c r="DT143" s="189"/>
      <c r="DU143" s="189"/>
      <c r="DV143" s="189"/>
      <c r="DW143" s="189"/>
      <c r="DX143" s="189"/>
      <c r="DY143" s="189"/>
      <c r="DZ143" s="189"/>
      <c r="EA143" s="189"/>
      <c r="EB143" s="189"/>
      <c r="EC143" s="189"/>
      <c r="ED143" s="189"/>
      <c r="EE143" s="189"/>
      <c r="EF143" s="189"/>
      <c r="EG143" s="189"/>
      <c r="EH143" s="189"/>
      <c r="EI143" s="189"/>
      <c r="EJ143" s="189"/>
      <c r="EK143" s="189"/>
      <c r="EL143" s="189"/>
      <c r="EM143" s="189"/>
      <c r="EN143" s="189"/>
      <c r="EO143" s="189"/>
      <c r="EP143" s="189"/>
      <c r="EQ143" s="189"/>
      <c r="ER143" s="190"/>
      <c r="ES143" s="90"/>
      <c r="ET143" s="90"/>
      <c r="EU143" s="90"/>
      <c r="EV143" s="90"/>
      <c r="EW143" s="90"/>
      <c r="EX143" s="90"/>
    </row>
    <row r="144" spans="1:154" ht="12.75">
      <c r="A144" s="30">
        <v>72</v>
      </c>
      <c r="B144" s="306" t="s">
        <v>418</v>
      </c>
      <c r="C144" s="253"/>
      <c r="D144" s="253"/>
      <c r="E144" s="253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71"/>
      <c r="AH144" s="71"/>
      <c r="AI144" s="254">
        <v>810</v>
      </c>
      <c r="AJ144" s="255"/>
      <c r="AK144" s="255"/>
      <c r="AL144" s="255"/>
      <c r="AM144" s="255"/>
      <c r="AN144" s="255"/>
      <c r="AO144" s="255"/>
      <c r="AP144" s="255"/>
      <c r="AQ144" s="255"/>
      <c r="AR144" s="256"/>
      <c r="AS144" s="194"/>
      <c r="AT144" s="195"/>
      <c r="AU144" s="195"/>
      <c r="AV144" s="195"/>
      <c r="AW144" s="195"/>
      <c r="AX144" s="195"/>
      <c r="AY144" s="195"/>
      <c r="AZ144" s="195"/>
      <c r="BA144" s="195"/>
      <c r="BB144" s="174"/>
      <c r="BC144" s="299"/>
      <c r="BD144" s="300"/>
      <c r="BE144" s="300"/>
      <c r="BF144" s="300"/>
      <c r="BG144" s="300"/>
      <c r="BH144" s="300"/>
      <c r="BI144" s="300"/>
      <c r="BJ144" s="300"/>
      <c r="BK144" s="300"/>
      <c r="BL144" s="300"/>
      <c r="BM144" s="300"/>
      <c r="BN144" s="300"/>
      <c r="BO144" s="300"/>
      <c r="BP144" s="300"/>
      <c r="BQ144" s="300"/>
      <c r="BR144" s="300"/>
      <c r="BS144" s="300"/>
      <c r="BT144" s="301"/>
      <c r="BU144" s="194"/>
      <c r="BV144" s="195"/>
      <c r="BW144" s="195"/>
      <c r="BX144" s="195"/>
      <c r="BY144" s="195"/>
      <c r="BZ144" s="195"/>
      <c r="CA144" s="195"/>
      <c r="CB144" s="195"/>
      <c r="CC144" s="195"/>
      <c r="CD144" s="195"/>
      <c r="CE144" s="174"/>
      <c r="CF144" s="191"/>
      <c r="CG144" s="192"/>
      <c r="CH144" s="192"/>
      <c r="CI144" s="192"/>
      <c r="CJ144" s="192"/>
      <c r="CK144" s="192"/>
      <c r="CL144" s="192"/>
      <c r="CM144" s="192"/>
      <c r="CN144" s="192"/>
      <c r="CO144" s="192"/>
      <c r="CP144" s="192"/>
      <c r="CQ144" s="192"/>
      <c r="CR144" s="192"/>
      <c r="CS144" s="192"/>
      <c r="CT144" s="192"/>
      <c r="CU144" s="193"/>
      <c r="CV144" s="191">
        <v>57470</v>
      </c>
      <c r="CW144" s="192"/>
      <c r="CX144" s="192"/>
      <c r="CY144" s="192"/>
      <c r="CZ144" s="192"/>
      <c r="DA144" s="192"/>
      <c r="DB144" s="192"/>
      <c r="DC144" s="192"/>
      <c r="DD144" s="193"/>
      <c r="DE144" s="188">
        <v>115030</v>
      </c>
      <c r="DF144" s="189"/>
      <c r="DG144" s="189"/>
      <c r="DH144" s="189"/>
      <c r="DI144" s="189"/>
      <c r="DJ144" s="189"/>
      <c r="DK144" s="189"/>
      <c r="DL144" s="189"/>
      <c r="DM144" s="189"/>
      <c r="DN144" s="189"/>
      <c r="DO144" s="189"/>
      <c r="DP144" s="189"/>
      <c r="DQ144" s="189"/>
      <c r="DR144" s="189"/>
      <c r="DS144" s="189"/>
      <c r="DT144" s="189"/>
      <c r="DU144" s="189"/>
      <c r="DV144" s="189"/>
      <c r="DW144" s="189"/>
      <c r="DX144" s="189"/>
      <c r="DY144" s="189"/>
      <c r="DZ144" s="189"/>
      <c r="EA144" s="189"/>
      <c r="EB144" s="189"/>
      <c r="EC144" s="189"/>
      <c r="ED144" s="189"/>
      <c r="EE144" s="189"/>
      <c r="EF144" s="189"/>
      <c r="EG144" s="189"/>
      <c r="EH144" s="189"/>
      <c r="EI144" s="189"/>
      <c r="EJ144" s="189"/>
      <c r="EK144" s="189"/>
      <c r="EL144" s="189"/>
      <c r="EM144" s="189"/>
      <c r="EN144" s="189"/>
      <c r="EO144" s="189"/>
      <c r="EP144" s="189"/>
      <c r="EQ144" s="189"/>
      <c r="ER144" s="190"/>
      <c r="ES144" s="90"/>
      <c r="ET144" s="90"/>
      <c r="EU144" s="90"/>
      <c r="EV144" s="90"/>
      <c r="EW144" s="90"/>
      <c r="EX144" s="90"/>
    </row>
    <row r="145" spans="1:154" ht="12.75">
      <c r="A145" s="30">
        <v>73</v>
      </c>
      <c r="B145" s="253" t="s">
        <v>283</v>
      </c>
      <c r="C145" s="253"/>
      <c r="D145" s="253"/>
      <c r="E145" s="253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73"/>
      <c r="AJ145" s="273"/>
      <c r="AK145" s="273"/>
      <c r="AL145" s="273"/>
      <c r="AM145" s="273"/>
      <c r="AN145" s="273"/>
      <c r="AO145" s="273"/>
      <c r="AP145" s="273"/>
      <c r="AQ145" s="273"/>
      <c r="AR145" s="273"/>
      <c r="AS145" s="194"/>
      <c r="AT145" s="195"/>
      <c r="AU145" s="195"/>
      <c r="AV145" s="195"/>
      <c r="AW145" s="195"/>
      <c r="AX145" s="195"/>
      <c r="AY145" s="195"/>
      <c r="AZ145" s="195"/>
      <c r="BA145" s="195"/>
      <c r="BB145" s="174"/>
      <c r="BC145" s="299"/>
      <c r="BD145" s="300"/>
      <c r="BE145" s="300"/>
      <c r="BF145" s="300"/>
      <c r="BG145" s="300"/>
      <c r="BH145" s="300"/>
      <c r="BI145" s="300"/>
      <c r="BJ145" s="300"/>
      <c r="BK145" s="300"/>
      <c r="BL145" s="300"/>
      <c r="BM145" s="300"/>
      <c r="BN145" s="300"/>
      <c r="BO145" s="300"/>
      <c r="BP145" s="300"/>
      <c r="BQ145" s="300"/>
      <c r="BR145" s="300"/>
      <c r="BS145" s="300"/>
      <c r="BT145" s="301"/>
      <c r="BU145" s="194"/>
      <c r="BV145" s="195"/>
      <c r="BW145" s="195"/>
      <c r="BX145" s="195"/>
      <c r="BY145" s="195"/>
      <c r="BZ145" s="195"/>
      <c r="CA145" s="195"/>
      <c r="CB145" s="195"/>
      <c r="CC145" s="195"/>
      <c r="CD145" s="195"/>
      <c r="CE145" s="174"/>
      <c r="CF145" s="307">
        <f>CF11</f>
        <v>2298270</v>
      </c>
      <c r="CG145" s="308"/>
      <c r="CH145" s="308"/>
      <c r="CI145" s="308"/>
      <c r="CJ145" s="308"/>
      <c r="CK145" s="308"/>
      <c r="CL145" s="308"/>
      <c r="CM145" s="308"/>
      <c r="CN145" s="308"/>
      <c r="CO145" s="308"/>
      <c r="CP145" s="308"/>
      <c r="CQ145" s="308"/>
      <c r="CU145" s="104">
        <f>SUM(CF145:CT145)</f>
        <v>2298270</v>
      </c>
      <c r="CV145" s="292">
        <f>CV11</f>
        <v>2298795</v>
      </c>
      <c r="CW145" s="293"/>
      <c r="CX145" s="293"/>
      <c r="CY145" s="293"/>
      <c r="CZ145" s="293"/>
      <c r="DA145" s="293"/>
      <c r="DB145" s="293"/>
      <c r="DC145" s="293"/>
      <c r="DD145" s="294"/>
      <c r="DE145" s="188">
        <f>DE11</f>
        <v>2300595</v>
      </c>
      <c r="DF145" s="189"/>
      <c r="DG145" s="189"/>
      <c r="DH145" s="189"/>
      <c r="DI145" s="189"/>
      <c r="DJ145" s="189"/>
      <c r="DK145" s="189"/>
      <c r="DL145" s="189"/>
      <c r="DM145" s="189"/>
      <c r="DN145" s="189"/>
      <c r="DO145" s="189"/>
      <c r="DP145" s="189"/>
      <c r="DQ145" s="189"/>
      <c r="DR145" s="189"/>
      <c r="DS145" s="189"/>
      <c r="DT145" s="189"/>
      <c r="DU145" s="189"/>
      <c r="DV145" s="189"/>
      <c r="DW145" s="189"/>
      <c r="DX145" s="189"/>
      <c r="DY145" s="189"/>
      <c r="DZ145" s="189"/>
      <c r="EA145" s="189"/>
      <c r="EB145" s="189"/>
      <c r="EC145" s="189"/>
      <c r="ED145" s="189"/>
      <c r="EE145" s="189"/>
      <c r="EF145" s="189"/>
      <c r="EG145" s="189"/>
      <c r="EH145" s="189"/>
      <c r="EI145" s="189"/>
      <c r="EJ145" s="189"/>
      <c r="EK145" s="189"/>
      <c r="EL145" s="189"/>
      <c r="EM145" s="189"/>
      <c r="EN145" s="189"/>
      <c r="EO145" s="189"/>
      <c r="EP145" s="189"/>
      <c r="EQ145" s="189"/>
      <c r="ER145" s="190"/>
      <c r="ES145" s="90"/>
      <c r="ET145" s="90"/>
      <c r="EU145" s="90"/>
      <c r="EV145" s="90"/>
      <c r="EW145" s="90"/>
      <c r="EX145" s="90"/>
    </row>
    <row r="146" spans="1:148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</row>
    <row r="147" spans="1:148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</row>
    <row r="148" spans="1:148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</row>
    <row r="149" spans="1:148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</row>
    <row r="150" spans="1:148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</row>
    <row r="151" spans="84:99" ht="12.75"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</row>
  </sheetData>
  <sheetProtection/>
  <mergeCells count="1131">
    <mergeCell ref="CV52:DD52"/>
    <mergeCell ref="DE52:ER52"/>
    <mergeCell ref="B51:AH51"/>
    <mergeCell ref="AI51:AR51"/>
    <mergeCell ref="AS51:BB51"/>
    <mergeCell ref="BC51:BT51"/>
    <mergeCell ref="BU51:CE51"/>
    <mergeCell ref="CF51:CU51"/>
    <mergeCell ref="CV51:DD51"/>
    <mergeCell ref="DE51:ER51"/>
    <mergeCell ref="B52:AH52"/>
    <mergeCell ref="AI52:AR52"/>
    <mergeCell ref="AS52:BB52"/>
    <mergeCell ref="BC52:BT52"/>
    <mergeCell ref="CV54:DD54"/>
    <mergeCell ref="DE54:ER54"/>
    <mergeCell ref="BU53:CE53"/>
    <mergeCell ref="CF53:CU53"/>
    <mergeCell ref="CV53:DD53"/>
    <mergeCell ref="DE53:ER53"/>
    <mergeCell ref="BU54:CE54"/>
    <mergeCell ref="CF54:CU54"/>
    <mergeCell ref="B53:AH53"/>
    <mergeCell ref="AI53:AR53"/>
    <mergeCell ref="AS53:BB53"/>
    <mergeCell ref="BC53:BT53"/>
    <mergeCell ref="B54:AH54"/>
    <mergeCell ref="AI54:AR54"/>
    <mergeCell ref="AS54:BB54"/>
    <mergeCell ref="BC54:BT54"/>
    <mergeCell ref="CV56:DD56"/>
    <mergeCell ref="DE56:ER56"/>
    <mergeCell ref="B55:AH55"/>
    <mergeCell ref="AI55:AR55"/>
    <mergeCell ref="AS55:BB55"/>
    <mergeCell ref="BC55:BT55"/>
    <mergeCell ref="BU55:CE55"/>
    <mergeCell ref="CF55:CU55"/>
    <mergeCell ref="CV55:DD55"/>
    <mergeCell ref="DE55:ER55"/>
    <mergeCell ref="B56:AH56"/>
    <mergeCell ref="AI56:AR56"/>
    <mergeCell ref="AS56:BB56"/>
    <mergeCell ref="BC56:BT56"/>
    <mergeCell ref="DE131:ER131"/>
    <mergeCell ref="B130:AH130"/>
    <mergeCell ref="B128:AH128"/>
    <mergeCell ref="B129:AH129"/>
    <mergeCell ref="AI130:AR130"/>
    <mergeCell ref="AS130:BB130"/>
    <mergeCell ref="AI128:AR128"/>
    <mergeCell ref="CF132:CU132"/>
    <mergeCell ref="AI140:AR140"/>
    <mergeCell ref="AS140:BB140"/>
    <mergeCell ref="AI138:AR138"/>
    <mergeCell ref="BC134:BT134"/>
    <mergeCell ref="AI139:AR139"/>
    <mergeCell ref="AS139:BB139"/>
    <mergeCell ref="BC140:BT140"/>
    <mergeCell ref="BC135:BT135"/>
    <mergeCell ref="AI134:AR134"/>
    <mergeCell ref="CV141:DD141"/>
    <mergeCell ref="B138:AH138"/>
    <mergeCell ref="B131:AH131"/>
    <mergeCell ref="DE140:ER140"/>
    <mergeCell ref="DE141:ER141"/>
    <mergeCell ref="CV133:DD133"/>
    <mergeCell ref="CV137:DD137"/>
    <mergeCell ref="CF134:CU134"/>
    <mergeCell ref="CV140:DD140"/>
    <mergeCell ref="CF140:CU140"/>
    <mergeCell ref="BC143:BT143"/>
    <mergeCell ref="BC142:BT142"/>
    <mergeCell ref="AI131:AR131"/>
    <mergeCell ref="AS131:BB131"/>
    <mergeCell ref="BC137:BT137"/>
    <mergeCell ref="AS138:BB138"/>
    <mergeCell ref="BC136:BT136"/>
    <mergeCell ref="BC138:BT138"/>
    <mergeCell ref="AI142:AR142"/>
    <mergeCell ref="AS142:BB142"/>
    <mergeCell ref="CF118:CU118"/>
    <mergeCell ref="BU117:CE117"/>
    <mergeCell ref="BU118:CE118"/>
    <mergeCell ref="BU119:CE119"/>
    <mergeCell ref="CF117:CU117"/>
    <mergeCell ref="BU140:CE140"/>
    <mergeCell ref="BU131:CE131"/>
    <mergeCell ref="BU137:CE137"/>
    <mergeCell ref="BU138:CE138"/>
    <mergeCell ref="BU133:CE133"/>
    <mergeCell ref="BU132:CE132"/>
    <mergeCell ref="CV131:DD131"/>
    <mergeCell ref="CF129:CU129"/>
    <mergeCell ref="BU120:CE120"/>
    <mergeCell ref="BU121:CE121"/>
    <mergeCell ref="BU128:CE128"/>
    <mergeCell ref="BU130:CE130"/>
    <mergeCell ref="B123:AH123"/>
    <mergeCell ref="CF122:CU122"/>
    <mergeCell ref="BU124:CE124"/>
    <mergeCell ref="CF124:CU124"/>
    <mergeCell ref="B122:AH122"/>
    <mergeCell ref="AS123:BB123"/>
    <mergeCell ref="AI122:AR122"/>
    <mergeCell ref="AS122:BB122"/>
    <mergeCell ref="B124:AH124"/>
    <mergeCell ref="AI124:AR124"/>
    <mergeCell ref="DE134:ER134"/>
    <mergeCell ref="CV128:DD128"/>
    <mergeCell ref="CF123:CU123"/>
    <mergeCell ref="CV124:DD124"/>
    <mergeCell ref="CV123:DD123"/>
    <mergeCell ref="CF128:CU128"/>
    <mergeCell ref="CV126:DD126"/>
    <mergeCell ref="CV125:DD125"/>
    <mergeCell ref="CF130:CU130"/>
    <mergeCell ref="CF131:CU131"/>
    <mergeCell ref="BU134:CE134"/>
    <mergeCell ref="CF136:CU136"/>
    <mergeCell ref="CF135:CU135"/>
    <mergeCell ref="BU135:CE135"/>
    <mergeCell ref="BU136:CE136"/>
    <mergeCell ref="AS88:BB88"/>
    <mergeCell ref="AS95:BB95"/>
    <mergeCell ref="B89:AH89"/>
    <mergeCell ref="AI89:AR89"/>
    <mergeCell ref="B93:AH93"/>
    <mergeCell ref="AS93:BB93"/>
    <mergeCell ref="AI93:AR93"/>
    <mergeCell ref="B95:AH95"/>
    <mergeCell ref="B92:AH92"/>
    <mergeCell ref="B109:AH109"/>
    <mergeCell ref="B113:AH113"/>
    <mergeCell ref="AI113:AR113"/>
    <mergeCell ref="B111:AH111"/>
    <mergeCell ref="AI112:AR112"/>
    <mergeCell ref="AS89:BB89"/>
    <mergeCell ref="AI95:AR95"/>
    <mergeCell ref="AS91:BB91"/>
    <mergeCell ref="AS92:BB92"/>
    <mergeCell ref="AS94:BB94"/>
    <mergeCell ref="B90:AH90"/>
    <mergeCell ref="AI90:AR90"/>
    <mergeCell ref="AS96:BB96"/>
    <mergeCell ref="AS90:BB90"/>
    <mergeCell ref="B108:AH108"/>
    <mergeCell ref="B86:AH86"/>
    <mergeCell ref="AI86:AR86"/>
    <mergeCell ref="B110:AH110"/>
    <mergeCell ref="AI110:AR110"/>
    <mergeCell ref="B107:AH107"/>
    <mergeCell ref="B104:AH104"/>
    <mergeCell ref="B100:AH100"/>
    <mergeCell ref="AI100:AR100"/>
    <mergeCell ref="AI104:AR104"/>
    <mergeCell ref="B117:AH117"/>
    <mergeCell ref="B112:AH112"/>
    <mergeCell ref="AS117:BB117"/>
    <mergeCell ref="BC126:BT126"/>
    <mergeCell ref="BC116:BT116"/>
    <mergeCell ref="AI121:AR121"/>
    <mergeCell ref="BC125:BT125"/>
    <mergeCell ref="AS126:BB126"/>
    <mergeCell ref="BC117:BT117"/>
    <mergeCell ref="AI117:AR117"/>
    <mergeCell ref="B119:AH119"/>
    <mergeCell ref="AI119:AR119"/>
    <mergeCell ref="B120:AH120"/>
    <mergeCell ref="B118:AH118"/>
    <mergeCell ref="AI118:AR118"/>
    <mergeCell ref="AI120:AR120"/>
    <mergeCell ref="B121:AH121"/>
    <mergeCell ref="DE126:ER126"/>
    <mergeCell ref="BU123:CE123"/>
    <mergeCell ref="AI123:AR123"/>
    <mergeCell ref="DE123:ER123"/>
    <mergeCell ref="EI121:EX121"/>
    <mergeCell ref="AS121:BB121"/>
    <mergeCell ref="BC122:BT122"/>
    <mergeCell ref="BU125:CE125"/>
    <mergeCell ref="BU126:CE126"/>
    <mergeCell ref="CF88:CU88"/>
    <mergeCell ref="BC129:BT129"/>
    <mergeCell ref="BC119:BT119"/>
    <mergeCell ref="BC124:BT124"/>
    <mergeCell ref="BC121:BT121"/>
    <mergeCell ref="BC128:BT128"/>
    <mergeCell ref="BU127:CE127"/>
    <mergeCell ref="BC90:BT90"/>
    <mergeCell ref="CF90:CU90"/>
    <mergeCell ref="BU109:CE109"/>
    <mergeCell ref="CV118:DK118"/>
    <mergeCell ref="EI120:EX120"/>
    <mergeCell ref="EI118:EX118"/>
    <mergeCell ref="EI119:EX119"/>
    <mergeCell ref="BC72:BT72"/>
    <mergeCell ref="BC88:BT88"/>
    <mergeCell ref="BU122:CE122"/>
    <mergeCell ref="CF89:CU89"/>
    <mergeCell ref="BU115:CE115"/>
    <mergeCell ref="CF116:CU116"/>
    <mergeCell ref="CF121:CU121"/>
    <mergeCell ref="CF120:CU120"/>
    <mergeCell ref="BC89:BT89"/>
    <mergeCell ref="CF86:CU86"/>
    <mergeCell ref="CF87:CU87"/>
    <mergeCell ref="BU72:CE72"/>
    <mergeCell ref="BU73:CE73"/>
    <mergeCell ref="CF82:CU82"/>
    <mergeCell ref="CF84:CU84"/>
    <mergeCell ref="CF85:CU85"/>
    <mergeCell ref="DE74:ER74"/>
    <mergeCell ref="DE71:ER71"/>
    <mergeCell ref="CF70:CU70"/>
    <mergeCell ref="CV72:DD72"/>
    <mergeCell ref="DE72:ER72"/>
    <mergeCell ref="CV73:DD73"/>
    <mergeCell ref="DE73:ER73"/>
    <mergeCell ref="CV74:DD74"/>
    <mergeCell ref="CV70:DD70"/>
    <mergeCell ref="CV71:DD71"/>
    <mergeCell ref="CV120:DK120"/>
    <mergeCell ref="EI122:EX122"/>
    <mergeCell ref="CV121:DK121"/>
    <mergeCell ref="DE133:ER133"/>
    <mergeCell ref="DE129:ER129"/>
    <mergeCell ref="DE127:ER127"/>
    <mergeCell ref="DE130:ER130"/>
    <mergeCell ref="CV130:DD130"/>
    <mergeCell ref="CV127:DD127"/>
    <mergeCell ref="CV122:DK122"/>
    <mergeCell ref="AZ1:ER1"/>
    <mergeCell ref="AZ2:ER2"/>
    <mergeCell ref="BA3:ER3"/>
    <mergeCell ref="BU74:CE74"/>
    <mergeCell ref="BK4:ER4"/>
    <mergeCell ref="BU40:CE40"/>
    <mergeCell ref="DE69:ER69"/>
    <mergeCell ref="AS66:BB66"/>
    <mergeCell ref="DE70:ER70"/>
    <mergeCell ref="CF74:CU74"/>
    <mergeCell ref="BU145:CE145"/>
    <mergeCell ref="CF144:CU144"/>
    <mergeCell ref="BU144:CE144"/>
    <mergeCell ref="BU141:CE141"/>
    <mergeCell ref="CF141:CU141"/>
    <mergeCell ref="CF145:CQ145"/>
    <mergeCell ref="BU143:CE143"/>
    <mergeCell ref="CF143:CU143"/>
    <mergeCell ref="CF142:CU142"/>
    <mergeCell ref="BU142:CE142"/>
    <mergeCell ref="DE145:ER145"/>
    <mergeCell ref="CV145:DD145"/>
    <mergeCell ref="CV139:DD139"/>
    <mergeCell ref="DE139:ER139"/>
    <mergeCell ref="DE144:ER144"/>
    <mergeCell ref="CV144:DD144"/>
    <mergeCell ref="DE143:ER143"/>
    <mergeCell ref="CV142:DD142"/>
    <mergeCell ref="DE142:ER142"/>
    <mergeCell ref="CV143:DD143"/>
    <mergeCell ref="DE124:ER124"/>
    <mergeCell ref="DE137:ER137"/>
    <mergeCell ref="CF139:CU139"/>
    <mergeCell ref="CF138:CU138"/>
    <mergeCell ref="DE125:ER125"/>
    <mergeCell ref="CV134:DD134"/>
    <mergeCell ref="DE136:ER136"/>
    <mergeCell ref="DE135:ER135"/>
    <mergeCell ref="CV135:DD135"/>
    <mergeCell ref="CV136:DD136"/>
    <mergeCell ref="AI141:AR141"/>
    <mergeCell ref="AS141:BB141"/>
    <mergeCell ref="CV69:DD69"/>
    <mergeCell ref="DE68:ER68"/>
    <mergeCell ref="CV138:DD138"/>
    <mergeCell ref="DE138:ER138"/>
    <mergeCell ref="DE132:ER132"/>
    <mergeCell ref="CV132:DD132"/>
    <mergeCell ref="CV129:DD129"/>
    <mergeCell ref="DE128:ER128"/>
    <mergeCell ref="B143:AH143"/>
    <mergeCell ref="AI143:AR143"/>
    <mergeCell ref="B142:AH142"/>
    <mergeCell ref="AS143:BB143"/>
    <mergeCell ref="BC145:BT145"/>
    <mergeCell ref="BC144:BT144"/>
    <mergeCell ref="B144:AF144"/>
    <mergeCell ref="AS144:BB144"/>
    <mergeCell ref="AI144:AR144"/>
    <mergeCell ref="B145:AH145"/>
    <mergeCell ref="AI145:AR145"/>
    <mergeCell ref="AS145:BB145"/>
    <mergeCell ref="B141:AH141"/>
    <mergeCell ref="CF137:CU137"/>
    <mergeCell ref="B139:AH139"/>
    <mergeCell ref="BC139:BT139"/>
    <mergeCell ref="BU139:CE139"/>
    <mergeCell ref="BC141:BT141"/>
    <mergeCell ref="B137:AH137"/>
    <mergeCell ref="AI137:AR137"/>
    <mergeCell ref="AS137:BB137"/>
    <mergeCell ref="B140:AH140"/>
    <mergeCell ref="B136:AH136"/>
    <mergeCell ref="AI136:AR136"/>
    <mergeCell ref="AS136:BB136"/>
    <mergeCell ref="AI133:AR133"/>
    <mergeCell ref="AS133:BB133"/>
    <mergeCell ref="B135:AH135"/>
    <mergeCell ref="AI135:AR135"/>
    <mergeCell ref="AS135:BB135"/>
    <mergeCell ref="AS134:BB134"/>
    <mergeCell ref="B134:AH134"/>
    <mergeCell ref="AS124:BB124"/>
    <mergeCell ref="AS128:BB128"/>
    <mergeCell ref="AI125:AR125"/>
    <mergeCell ref="AS125:BB125"/>
    <mergeCell ref="AI129:AR129"/>
    <mergeCell ref="AI127:AR127"/>
    <mergeCell ref="AS127:BB127"/>
    <mergeCell ref="B127:AH127"/>
    <mergeCell ref="AI132:AR132"/>
    <mergeCell ref="BC132:BT132"/>
    <mergeCell ref="CF133:CU133"/>
    <mergeCell ref="B133:AH133"/>
    <mergeCell ref="AS129:BB129"/>
    <mergeCell ref="AS132:BB132"/>
    <mergeCell ref="B132:AH132"/>
    <mergeCell ref="BC130:BT130"/>
    <mergeCell ref="BC131:BT131"/>
    <mergeCell ref="BU129:CE129"/>
    <mergeCell ref="BC133:BT133"/>
    <mergeCell ref="BC127:BT127"/>
    <mergeCell ref="CF127:CU127"/>
    <mergeCell ref="B125:AH125"/>
    <mergeCell ref="B126:AH126"/>
    <mergeCell ref="CF125:CU125"/>
    <mergeCell ref="AI126:AR126"/>
    <mergeCell ref="BC123:BT123"/>
    <mergeCell ref="AS116:BB116"/>
    <mergeCell ref="BC120:BT120"/>
    <mergeCell ref="BC118:BT118"/>
    <mergeCell ref="AS120:BB120"/>
    <mergeCell ref="AS118:BB118"/>
    <mergeCell ref="AS119:BB119"/>
    <mergeCell ref="CF115:CU115"/>
    <mergeCell ref="CF119:CU119"/>
    <mergeCell ref="CF126:CU126"/>
    <mergeCell ref="DE115:ER115"/>
    <mergeCell ref="EI116:EX116"/>
    <mergeCell ref="CV116:DK116"/>
    <mergeCell ref="CV115:DD115"/>
    <mergeCell ref="CV117:DK117"/>
    <mergeCell ref="EI117:EX117"/>
    <mergeCell ref="CV119:DK119"/>
    <mergeCell ref="DE103:ER103"/>
    <mergeCell ref="CV107:DD107"/>
    <mergeCell ref="BU107:CE107"/>
    <mergeCell ref="DE107:ER107"/>
    <mergeCell ref="CF107:CU107"/>
    <mergeCell ref="CV105:DD105"/>
    <mergeCell ref="CV103:DD103"/>
    <mergeCell ref="DE104:ER104"/>
    <mergeCell ref="CV106:DD106"/>
    <mergeCell ref="CV108:DD108"/>
    <mergeCell ref="DE108:ER108"/>
    <mergeCell ref="CV104:DD104"/>
    <mergeCell ref="AI115:AR115"/>
    <mergeCell ref="AI114:AR114"/>
    <mergeCell ref="CF112:CU112"/>
    <mergeCell ref="CF111:CU111"/>
    <mergeCell ref="BC109:BT109"/>
    <mergeCell ref="BC115:BT115"/>
    <mergeCell ref="AS114:BB114"/>
    <mergeCell ref="AI111:AR111"/>
    <mergeCell ref="AI108:AR108"/>
    <mergeCell ref="AS108:BB108"/>
    <mergeCell ref="AS111:BB111"/>
    <mergeCell ref="AI109:AR109"/>
    <mergeCell ref="BU98:CE98"/>
    <mergeCell ref="AI107:AR107"/>
    <mergeCell ref="BU102:CE102"/>
    <mergeCell ref="BC108:BT108"/>
    <mergeCell ref="BC104:BT104"/>
    <mergeCell ref="BC98:BT98"/>
    <mergeCell ref="AS98:BB98"/>
    <mergeCell ref="AS102:BB102"/>
    <mergeCell ref="BC107:BT107"/>
    <mergeCell ref="BU108:CE108"/>
    <mergeCell ref="BC114:BT114"/>
    <mergeCell ref="AS115:BB115"/>
    <mergeCell ref="BC112:BT112"/>
    <mergeCell ref="AS104:BB104"/>
    <mergeCell ref="AS112:BB112"/>
    <mergeCell ref="AS113:BB113"/>
    <mergeCell ref="AS107:BB107"/>
    <mergeCell ref="BU114:CE114"/>
    <mergeCell ref="CF114:CU114"/>
    <mergeCell ref="DE114:ER114"/>
    <mergeCell ref="CF113:CU113"/>
    <mergeCell ref="CV113:DD113"/>
    <mergeCell ref="DE113:ER113"/>
    <mergeCell ref="CV114:DD114"/>
    <mergeCell ref="B114:AH114"/>
    <mergeCell ref="B116:AH116"/>
    <mergeCell ref="AI116:AR116"/>
    <mergeCell ref="B115:AH115"/>
    <mergeCell ref="BU116:CE116"/>
    <mergeCell ref="BU113:CE113"/>
    <mergeCell ref="AS110:BB110"/>
    <mergeCell ref="AS109:BB109"/>
    <mergeCell ref="BC110:BT110"/>
    <mergeCell ref="BC113:BT113"/>
    <mergeCell ref="BU112:CE112"/>
    <mergeCell ref="BC111:BT111"/>
    <mergeCell ref="BU111:CE111"/>
    <mergeCell ref="BU110:CE110"/>
    <mergeCell ref="DE112:ER112"/>
    <mergeCell ref="CV112:DD112"/>
    <mergeCell ref="DE109:ER109"/>
    <mergeCell ref="CF109:CU109"/>
    <mergeCell ref="DE110:ER110"/>
    <mergeCell ref="CF110:CU110"/>
    <mergeCell ref="DE111:ER111"/>
    <mergeCell ref="CV110:DD110"/>
    <mergeCell ref="CV111:DD111"/>
    <mergeCell ref="CV109:DD109"/>
    <mergeCell ref="CF108:CU108"/>
    <mergeCell ref="BC101:BT101"/>
    <mergeCell ref="BC102:BT102"/>
    <mergeCell ref="BU103:CE103"/>
    <mergeCell ref="CF104:CU104"/>
    <mergeCell ref="CF101:CU101"/>
    <mergeCell ref="BU104:CE104"/>
    <mergeCell ref="CF106:CU106"/>
    <mergeCell ref="BU101:CE101"/>
    <mergeCell ref="CV102:DD102"/>
    <mergeCell ref="B103:AH103"/>
    <mergeCell ref="AI103:AR103"/>
    <mergeCell ref="AS103:BB103"/>
    <mergeCell ref="BC103:BT103"/>
    <mergeCell ref="CF103:CU103"/>
    <mergeCell ref="CF102:CU102"/>
    <mergeCell ref="B102:AH102"/>
    <mergeCell ref="AI102:AR102"/>
    <mergeCell ref="BC100:BT100"/>
    <mergeCell ref="CF100:CU100"/>
    <mergeCell ref="CF99:CU99"/>
    <mergeCell ref="BU100:CE100"/>
    <mergeCell ref="BU99:CE99"/>
    <mergeCell ref="BC99:BT99"/>
    <mergeCell ref="B97:AH97"/>
    <mergeCell ref="DE97:ER97"/>
    <mergeCell ref="BC97:BT97"/>
    <mergeCell ref="CF97:CU97"/>
    <mergeCell ref="AS97:BB97"/>
    <mergeCell ref="AI97:AR97"/>
    <mergeCell ref="BU97:CE97"/>
    <mergeCell ref="B101:AH101"/>
    <mergeCell ref="AI101:AR101"/>
    <mergeCell ref="AS101:BB101"/>
    <mergeCell ref="B98:AH98"/>
    <mergeCell ref="AI98:AR98"/>
    <mergeCell ref="AS100:BB100"/>
    <mergeCell ref="AS99:BB99"/>
    <mergeCell ref="B99:AH99"/>
    <mergeCell ref="AI99:AR99"/>
    <mergeCell ref="B88:AH88"/>
    <mergeCell ref="AI88:AR88"/>
    <mergeCell ref="CF92:CU92"/>
    <mergeCell ref="CF93:CU93"/>
    <mergeCell ref="BU88:CE88"/>
    <mergeCell ref="BU91:CE91"/>
    <mergeCell ref="BU89:CE89"/>
    <mergeCell ref="B91:AH91"/>
    <mergeCell ref="BC91:BT91"/>
    <mergeCell ref="BC92:BT92"/>
    <mergeCell ref="BC74:BT74"/>
    <mergeCell ref="B85:AH85"/>
    <mergeCell ref="AI85:AR85"/>
    <mergeCell ref="B87:AH87"/>
    <mergeCell ref="AI87:AR87"/>
    <mergeCell ref="AS85:BB85"/>
    <mergeCell ref="BC82:BT82"/>
    <mergeCell ref="AS87:BB87"/>
    <mergeCell ref="AS86:BB86"/>
    <mergeCell ref="AI72:AR72"/>
    <mergeCell ref="B74:AH74"/>
    <mergeCell ref="AI74:AR74"/>
    <mergeCell ref="AS74:BB74"/>
    <mergeCell ref="AS72:BB72"/>
    <mergeCell ref="BC70:BT70"/>
    <mergeCell ref="B84:AH84"/>
    <mergeCell ref="AI84:AR84"/>
    <mergeCell ref="AS71:BB71"/>
    <mergeCell ref="BC71:BT71"/>
    <mergeCell ref="B73:AH73"/>
    <mergeCell ref="AI73:AR73"/>
    <mergeCell ref="AS73:BB73"/>
    <mergeCell ref="BC73:BT73"/>
    <mergeCell ref="B72:AH72"/>
    <mergeCell ref="B71:AH71"/>
    <mergeCell ref="AI71:AR71"/>
    <mergeCell ref="B69:AH69"/>
    <mergeCell ref="B68:AH68"/>
    <mergeCell ref="B70:AH70"/>
    <mergeCell ref="AI70:AR70"/>
    <mergeCell ref="AI64:AR64"/>
    <mergeCell ref="B63:AH63"/>
    <mergeCell ref="AI63:AR63"/>
    <mergeCell ref="BC69:BT69"/>
    <mergeCell ref="AI68:AR68"/>
    <mergeCell ref="AS68:BB68"/>
    <mergeCell ref="BC68:BT68"/>
    <mergeCell ref="AS69:BB69"/>
    <mergeCell ref="DE65:ER65"/>
    <mergeCell ref="CF65:CU65"/>
    <mergeCell ref="B67:AH67"/>
    <mergeCell ref="AS67:BB67"/>
    <mergeCell ref="BU67:CE67"/>
    <mergeCell ref="DE67:ER67"/>
    <mergeCell ref="CF67:CU67"/>
    <mergeCell ref="CV67:DD67"/>
    <mergeCell ref="CV66:DD66"/>
    <mergeCell ref="BC66:BT66"/>
    <mergeCell ref="DE66:ER66"/>
    <mergeCell ref="CV65:DD65"/>
    <mergeCell ref="B62:AH62"/>
    <mergeCell ref="BU64:CE64"/>
    <mergeCell ref="CV64:DD64"/>
    <mergeCell ref="DE64:ER64"/>
    <mergeCell ref="B64:AH64"/>
    <mergeCell ref="AS65:BB65"/>
    <mergeCell ref="BC63:BT63"/>
    <mergeCell ref="DE63:ER63"/>
    <mergeCell ref="CV61:DD61"/>
    <mergeCell ref="CF61:CU61"/>
    <mergeCell ref="AI66:AR66"/>
    <mergeCell ref="BU65:CE65"/>
    <mergeCell ref="CF66:CU66"/>
    <mergeCell ref="BC64:BT64"/>
    <mergeCell ref="AS62:BB62"/>
    <mergeCell ref="AS63:BB63"/>
    <mergeCell ref="AS64:BB64"/>
    <mergeCell ref="DE58:ER58"/>
    <mergeCell ref="DE61:ER61"/>
    <mergeCell ref="CV62:DD62"/>
    <mergeCell ref="DE62:ER62"/>
    <mergeCell ref="DE60:ER60"/>
    <mergeCell ref="CV59:DD59"/>
    <mergeCell ref="DE59:ER59"/>
    <mergeCell ref="BC60:BT60"/>
    <mergeCell ref="BU60:CE60"/>
    <mergeCell ref="CF60:CU60"/>
    <mergeCell ref="BC57:BT57"/>
    <mergeCell ref="BU57:CE57"/>
    <mergeCell ref="CF58:CU58"/>
    <mergeCell ref="BU50:CE50"/>
    <mergeCell ref="BC58:BT58"/>
    <mergeCell ref="BU56:CE56"/>
    <mergeCell ref="CF56:CU56"/>
    <mergeCell ref="BU52:CE52"/>
    <mergeCell ref="CF52:CU52"/>
    <mergeCell ref="BC50:BT50"/>
    <mergeCell ref="B49:AH49"/>
    <mergeCell ref="AI49:AR49"/>
    <mergeCell ref="AS49:BB49"/>
    <mergeCell ref="BC49:BT49"/>
    <mergeCell ref="B50:AH50"/>
    <mergeCell ref="DE57:ER57"/>
    <mergeCell ref="DE49:ER49"/>
    <mergeCell ref="BU49:CE49"/>
    <mergeCell ref="CV50:DD50"/>
    <mergeCell ref="CF50:CU50"/>
    <mergeCell ref="CF57:CU57"/>
    <mergeCell ref="CV57:DD57"/>
    <mergeCell ref="CF49:CU49"/>
    <mergeCell ref="DE50:ER50"/>
    <mergeCell ref="CV49:DD49"/>
    <mergeCell ref="CF43:CU43"/>
    <mergeCell ref="CV43:DD43"/>
    <mergeCell ref="CV44:DD44"/>
    <mergeCell ref="CV42:DD42"/>
    <mergeCell ref="CF44:CU44"/>
    <mergeCell ref="DE106:ER106"/>
    <mergeCell ref="AS105:BB105"/>
    <mergeCell ref="BC105:BT105"/>
    <mergeCell ref="AS106:BB106"/>
    <mergeCell ref="BC106:BT106"/>
    <mergeCell ref="BU106:CE106"/>
    <mergeCell ref="BU105:CE105"/>
    <mergeCell ref="DE105:ER105"/>
    <mergeCell ref="CF105:CU105"/>
    <mergeCell ref="CF98:CU98"/>
    <mergeCell ref="CV86:DD86"/>
    <mergeCell ref="CF72:CU72"/>
    <mergeCell ref="CV83:DD83"/>
    <mergeCell ref="CV92:DD92"/>
    <mergeCell ref="CV91:DD91"/>
    <mergeCell ref="CF81:CU81"/>
    <mergeCell ref="CV81:DD81"/>
    <mergeCell ref="CV84:DD84"/>
    <mergeCell ref="CV95:DD95"/>
    <mergeCell ref="BU59:CE59"/>
    <mergeCell ref="BC65:BT65"/>
    <mergeCell ref="BC61:BT61"/>
    <mergeCell ref="CV58:DD58"/>
    <mergeCell ref="BU58:CE58"/>
    <mergeCell ref="CV60:DD60"/>
    <mergeCell ref="CF64:CU64"/>
    <mergeCell ref="CV63:DD63"/>
    <mergeCell ref="CF63:CU63"/>
    <mergeCell ref="BU63:CE63"/>
    <mergeCell ref="BU90:CE90"/>
    <mergeCell ref="BU92:CE92"/>
    <mergeCell ref="BU93:CE93"/>
    <mergeCell ref="BU95:CE95"/>
    <mergeCell ref="BU68:CE68"/>
    <mergeCell ref="CV68:DD68"/>
    <mergeCell ref="CF68:CU68"/>
    <mergeCell ref="BU69:CE69"/>
    <mergeCell ref="CF83:CU83"/>
    <mergeCell ref="CF91:CU91"/>
    <mergeCell ref="CF36:CU36"/>
    <mergeCell ref="CF46:CU46"/>
    <mergeCell ref="CF62:CU62"/>
    <mergeCell ref="CF69:CU69"/>
    <mergeCell ref="CF77:CU77"/>
    <mergeCell ref="CF59:CU59"/>
    <mergeCell ref="CF73:CU73"/>
    <mergeCell ref="CF71:CU71"/>
    <mergeCell ref="CF48:CU48"/>
    <mergeCell ref="CV31:DD31"/>
    <mergeCell ref="CF30:CU30"/>
    <mergeCell ref="CV46:DD46"/>
    <mergeCell ref="CF35:CU35"/>
    <mergeCell ref="CF42:CU42"/>
    <mergeCell ref="CF47:CU47"/>
    <mergeCell ref="CF41:CU41"/>
    <mergeCell ref="CF37:CU37"/>
    <mergeCell ref="CF40:CU40"/>
    <mergeCell ref="DE29:ER29"/>
    <mergeCell ref="CF31:CU31"/>
    <mergeCell ref="CF29:CU29"/>
    <mergeCell ref="DE30:ER30"/>
    <mergeCell ref="CV29:DD29"/>
    <mergeCell ref="CV30:DD30"/>
    <mergeCell ref="AI29:AR29"/>
    <mergeCell ref="AS29:BB29"/>
    <mergeCell ref="B30:AH30"/>
    <mergeCell ref="B32:AH32"/>
    <mergeCell ref="AI32:AR32"/>
    <mergeCell ref="B31:AH31"/>
    <mergeCell ref="AI31:AR31"/>
    <mergeCell ref="AS30:BB30"/>
    <mergeCell ref="AI30:AR30"/>
    <mergeCell ref="AS31:BB31"/>
    <mergeCell ref="BC29:BT29"/>
    <mergeCell ref="BU25:CE25"/>
    <mergeCell ref="BC27:BT27"/>
    <mergeCell ref="BU26:CE26"/>
    <mergeCell ref="BC28:BT28"/>
    <mergeCell ref="BU29:CE29"/>
    <mergeCell ref="CF28:CU28"/>
    <mergeCell ref="DE26:ER26"/>
    <mergeCell ref="CV25:DD25"/>
    <mergeCell ref="CV27:DD27"/>
    <mergeCell ref="CV26:DD26"/>
    <mergeCell ref="CF26:CU26"/>
    <mergeCell ref="CF27:CU27"/>
    <mergeCell ref="CF25:CU25"/>
    <mergeCell ref="DE28:ER28"/>
    <mergeCell ref="DE22:ER22"/>
    <mergeCell ref="CV22:DD22"/>
    <mergeCell ref="CF23:CU23"/>
    <mergeCell ref="CV23:DD23"/>
    <mergeCell ref="DE23:ER23"/>
    <mergeCell ref="CV24:DD24"/>
    <mergeCell ref="DE24:ER24"/>
    <mergeCell ref="DE25:ER25"/>
    <mergeCell ref="DE27:ER27"/>
    <mergeCell ref="CF24:CU24"/>
    <mergeCell ref="CF22:CU22"/>
    <mergeCell ref="AI20:AR20"/>
    <mergeCell ref="AI21:AR21"/>
    <mergeCell ref="BC23:BT23"/>
    <mergeCell ref="BC21:BT21"/>
    <mergeCell ref="AS21:BB21"/>
    <mergeCell ref="AS23:BB23"/>
    <mergeCell ref="BC22:BT22"/>
    <mergeCell ref="AS20:BB20"/>
    <mergeCell ref="AI26:AR26"/>
    <mergeCell ref="AS26:BB26"/>
    <mergeCell ref="BC26:BT26"/>
    <mergeCell ref="AI25:AR25"/>
    <mergeCell ref="AS25:BB25"/>
    <mergeCell ref="BC25:BT25"/>
    <mergeCell ref="BU19:CE19"/>
    <mergeCell ref="BU21:CE21"/>
    <mergeCell ref="BC24:BT24"/>
    <mergeCell ref="BU24:CE24"/>
    <mergeCell ref="BU22:CE22"/>
    <mergeCell ref="BU20:CE20"/>
    <mergeCell ref="BC20:BT20"/>
    <mergeCell ref="BU23:CE23"/>
    <mergeCell ref="BC19:BT19"/>
    <mergeCell ref="DE21:ER21"/>
    <mergeCell ref="CF20:CU20"/>
    <mergeCell ref="CV20:DD20"/>
    <mergeCell ref="CF21:CU21"/>
    <mergeCell ref="CV21:DD21"/>
    <mergeCell ref="CV19:DD19"/>
    <mergeCell ref="CF19:CU19"/>
    <mergeCell ref="DE19:ER19"/>
    <mergeCell ref="DE20:ER20"/>
    <mergeCell ref="BC18:BT18"/>
    <mergeCell ref="BU18:CE18"/>
    <mergeCell ref="DE16:ER16"/>
    <mergeCell ref="CV18:DD18"/>
    <mergeCell ref="DE18:ER18"/>
    <mergeCell ref="DE17:ER17"/>
    <mergeCell ref="CV17:DD17"/>
    <mergeCell ref="CV16:DD16"/>
    <mergeCell ref="CF17:CU17"/>
    <mergeCell ref="BC16:BT16"/>
    <mergeCell ref="BU16:CE16"/>
    <mergeCell ref="CF16:CU16"/>
    <mergeCell ref="BC17:BT17"/>
    <mergeCell ref="BU17:CE17"/>
    <mergeCell ref="B13:AH13"/>
    <mergeCell ref="BC15:BT15"/>
    <mergeCell ref="DE13:ER13"/>
    <mergeCell ref="DE14:ER14"/>
    <mergeCell ref="CV15:DD15"/>
    <mergeCell ref="DE15:ER15"/>
    <mergeCell ref="CV13:DD13"/>
    <mergeCell ref="BU15:CE15"/>
    <mergeCell ref="CF15:CU15"/>
    <mergeCell ref="BC14:BT14"/>
    <mergeCell ref="B10:AH10"/>
    <mergeCell ref="AI10:AR10"/>
    <mergeCell ref="AS12:BB12"/>
    <mergeCell ref="BC12:BT12"/>
    <mergeCell ref="B11:AH11"/>
    <mergeCell ref="AI11:AR11"/>
    <mergeCell ref="B12:AH12"/>
    <mergeCell ref="AS11:BB11"/>
    <mergeCell ref="BC11:BT11"/>
    <mergeCell ref="AI12:AR12"/>
    <mergeCell ref="BU14:CE14"/>
    <mergeCell ref="CF14:CU14"/>
    <mergeCell ref="CF13:CU13"/>
    <mergeCell ref="CV14:DD14"/>
    <mergeCell ref="BU11:CE11"/>
    <mergeCell ref="BU12:CE12"/>
    <mergeCell ref="AI13:AR13"/>
    <mergeCell ref="AS13:BB13"/>
    <mergeCell ref="BU13:CE13"/>
    <mergeCell ref="BC13:BT13"/>
    <mergeCell ref="CF12:CU12"/>
    <mergeCell ref="CF11:CU11"/>
    <mergeCell ref="AS10:BB10"/>
    <mergeCell ref="DE10:ER10"/>
    <mergeCell ref="BC10:BT10"/>
    <mergeCell ref="CF10:CU10"/>
    <mergeCell ref="CV10:DD10"/>
    <mergeCell ref="BU10:CE10"/>
    <mergeCell ref="DE12:ER12"/>
    <mergeCell ref="DE11:ER11"/>
    <mergeCell ref="A8:A9"/>
    <mergeCell ref="B8:AH9"/>
    <mergeCell ref="AI8:AR9"/>
    <mergeCell ref="AS8:CE8"/>
    <mergeCell ref="BC9:BT9"/>
    <mergeCell ref="BU9:CE9"/>
    <mergeCell ref="AS9:BB9"/>
    <mergeCell ref="B14:AH14"/>
    <mergeCell ref="AI14:AR14"/>
    <mergeCell ref="AS16:BB16"/>
    <mergeCell ref="AS14:BB14"/>
    <mergeCell ref="B16:AH16"/>
    <mergeCell ref="B15:AH15"/>
    <mergeCell ref="AI15:AR15"/>
    <mergeCell ref="AS15:BB15"/>
    <mergeCell ref="AI16:AR16"/>
    <mergeCell ref="AI17:AR17"/>
    <mergeCell ref="AS17:BB17"/>
    <mergeCell ref="B18:AH18"/>
    <mergeCell ref="B17:AH17"/>
    <mergeCell ref="AS24:BB24"/>
    <mergeCell ref="B22:AH22"/>
    <mergeCell ref="AI22:AR22"/>
    <mergeCell ref="AS22:BB22"/>
    <mergeCell ref="AI23:AR23"/>
    <mergeCell ref="B20:AH20"/>
    <mergeCell ref="AI19:AR19"/>
    <mergeCell ref="AS19:BB19"/>
    <mergeCell ref="AI18:AR18"/>
    <mergeCell ref="B19:AH19"/>
    <mergeCell ref="AS18:BB18"/>
    <mergeCell ref="B35:AH35"/>
    <mergeCell ref="B27:AH27"/>
    <mergeCell ref="B41:AH41"/>
    <mergeCell ref="B45:AH45"/>
    <mergeCell ref="B38:AH38"/>
    <mergeCell ref="B40:AH40"/>
    <mergeCell ref="B39:AH39"/>
    <mergeCell ref="B28:AH28"/>
    <mergeCell ref="B33:AH33"/>
    <mergeCell ref="B29:AH29"/>
    <mergeCell ref="AS27:BB27"/>
    <mergeCell ref="AS28:BB28"/>
    <mergeCell ref="B21:AH21"/>
    <mergeCell ref="B34:AH34"/>
    <mergeCell ref="B26:AH26"/>
    <mergeCell ref="B23:AH23"/>
    <mergeCell ref="B25:AH25"/>
    <mergeCell ref="AI28:AR28"/>
    <mergeCell ref="B24:AH24"/>
    <mergeCell ref="AI24:AR24"/>
    <mergeCell ref="BU48:CE48"/>
    <mergeCell ref="BU44:CE44"/>
    <mergeCell ref="AI27:AR27"/>
    <mergeCell ref="AS83:BB83"/>
    <mergeCell ref="BU75:CE75"/>
    <mergeCell ref="AS82:BB82"/>
    <mergeCell ref="AS45:BB45"/>
    <mergeCell ref="BC62:BT62"/>
    <mergeCell ref="BU62:CE62"/>
    <mergeCell ref="BU61:CE61"/>
    <mergeCell ref="BU82:CE82"/>
    <mergeCell ref="BU47:CE47"/>
    <mergeCell ref="BU78:CE78"/>
    <mergeCell ref="BC35:BT35"/>
    <mergeCell ref="BC36:BT36"/>
    <mergeCell ref="BC77:BT77"/>
    <mergeCell ref="BC37:BT37"/>
    <mergeCell ref="BC39:BT39"/>
    <mergeCell ref="BC40:BT40"/>
    <mergeCell ref="BC44:BT44"/>
    <mergeCell ref="AI79:AR79"/>
    <mergeCell ref="AS79:BB79"/>
    <mergeCell ref="BC31:BT31"/>
    <mergeCell ref="BC30:BT30"/>
    <mergeCell ref="BC32:BT32"/>
    <mergeCell ref="BC33:BT33"/>
    <mergeCell ref="AI36:AR36"/>
    <mergeCell ref="AI33:AR33"/>
    <mergeCell ref="AS33:BB33"/>
    <mergeCell ref="BC59:BT59"/>
    <mergeCell ref="BU86:CE86"/>
    <mergeCell ref="BU83:CE83"/>
    <mergeCell ref="BU87:CE87"/>
    <mergeCell ref="BC85:BT85"/>
    <mergeCell ref="BU85:CE85"/>
    <mergeCell ref="BC87:BT87"/>
    <mergeCell ref="BC83:BT83"/>
    <mergeCell ref="BC84:BT84"/>
    <mergeCell ref="BU84:CE84"/>
    <mergeCell ref="BC94:BT94"/>
    <mergeCell ref="BC95:BT95"/>
    <mergeCell ref="BC96:BT96"/>
    <mergeCell ref="BC86:BT86"/>
    <mergeCell ref="BC93:BT93"/>
    <mergeCell ref="DE92:ER92"/>
    <mergeCell ref="DE96:ER96"/>
    <mergeCell ref="BU96:CE96"/>
    <mergeCell ref="BU94:CE94"/>
    <mergeCell ref="CF96:CU96"/>
    <mergeCell ref="CF95:CU95"/>
    <mergeCell ref="CF94:CU94"/>
    <mergeCell ref="CV94:DD94"/>
    <mergeCell ref="CV93:DD93"/>
    <mergeCell ref="CV96:DD96"/>
    <mergeCell ref="CV98:DD98"/>
    <mergeCell ref="CV101:DD101"/>
    <mergeCell ref="DE98:ER98"/>
    <mergeCell ref="CV100:DD100"/>
    <mergeCell ref="CV99:DD99"/>
    <mergeCell ref="CV97:DD97"/>
    <mergeCell ref="DE102:ER102"/>
    <mergeCell ref="DE94:ER94"/>
    <mergeCell ref="DE99:ER99"/>
    <mergeCell ref="DE100:ER100"/>
    <mergeCell ref="DE95:ER95"/>
    <mergeCell ref="DE101:ER101"/>
    <mergeCell ref="DE91:ER91"/>
    <mergeCell ref="DE93:ER93"/>
    <mergeCell ref="AS32:BB32"/>
    <mergeCell ref="AI34:AR34"/>
    <mergeCell ref="AS34:BB34"/>
    <mergeCell ref="BC34:BT34"/>
    <mergeCell ref="BU34:CE34"/>
    <mergeCell ref="CV41:DD41"/>
    <mergeCell ref="CF38:CU38"/>
    <mergeCell ref="CV36:DD36"/>
    <mergeCell ref="AS39:BB39"/>
    <mergeCell ref="AI45:AR45"/>
    <mergeCell ref="AI39:AR39"/>
    <mergeCell ref="AI40:AR40"/>
    <mergeCell ref="AI41:AR41"/>
    <mergeCell ref="AI43:AR43"/>
    <mergeCell ref="AI42:AR42"/>
    <mergeCell ref="AI44:AR44"/>
    <mergeCell ref="BC38:BT38"/>
    <mergeCell ref="CV45:DD45"/>
    <mergeCell ref="BU42:CE42"/>
    <mergeCell ref="BC45:BT45"/>
    <mergeCell ref="BC41:BT41"/>
    <mergeCell ref="BU41:CE41"/>
    <mergeCell ref="BU45:CE45"/>
    <mergeCell ref="BU43:CE43"/>
    <mergeCell ref="CV40:DD40"/>
    <mergeCell ref="CF45:CU45"/>
    <mergeCell ref="B106:AH106"/>
    <mergeCell ref="AI106:AR106"/>
    <mergeCell ref="B105:AH105"/>
    <mergeCell ref="AI105:AR105"/>
    <mergeCell ref="AS41:BB41"/>
    <mergeCell ref="AS44:BB44"/>
    <mergeCell ref="AS47:BB47"/>
    <mergeCell ref="AS84:BB84"/>
    <mergeCell ref="AS81:BB81"/>
    <mergeCell ref="AS80:BB80"/>
    <mergeCell ref="AS78:BB78"/>
    <mergeCell ref="AS57:BB57"/>
    <mergeCell ref="AS70:BB70"/>
    <mergeCell ref="AI69:AR69"/>
    <mergeCell ref="AI62:AR62"/>
    <mergeCell ref="B96:AH96"/>
    <mergeCell ref="B94:AH94"/>
    <mergeCell ref="AI94:AR94"/>
    <mergeCell ref="B83:AH83"/>
    <mergeCell ref="AI83:AR83"/>
    <mergeCell ref="AI96:AR96"/>
    <mergeCell ref="AI91:AR91"/>
    <mergeCell ref="AI92:AR92"/>
    <mergeCell ref="B75:AH75"/>
    <mergeCell ref="B61:AH61"/>
    <mergeCell ref="AS48:BB48"/>
    <mergeCell ref="AS50:BB50"/>
    <mergeCell ref="AS58:BB58"/>
    <mergeCell ref="AI61:AR61"/>
    <mergeCell ref="AI75:AR75"/>
    <mergeCell ref="B66:AH66"/>
    <mergeCell ref="B65:AH65"/>
    <mergeCell ref="AI65:AR65"/>
    <mergeCell ref="B59:AH59"/>
    <mergeCell ref="B48:AH48"/>
    <mergeCell ref="B60:AH60"/>
    <mergeCell ref="AI60:AR60"/>
    <mergeCell ref="AI50:AR50"/>
    <mergeCell ref="AI48:AR48"/>
    <mergeCell ref="B58:AH58"/>
    <mergeCell ref="AI58:AR58"/>
    <mergeCell ref="B57:AH57"/>
    <mergeCell ref="AI57:AR57"/>
    <mergeCell ref="AI46:AR46"/>
    <mergeCell ref="B36:AH36"/>
    <mergeCell ref="B37:AH37"/>
    <mergeCell ref="AI37:AR37"/>
    <mergeCell ref="B46:AH46"/>
    <mergeCell ref="AI38:AR38"/>
    <mergeCell ref="B43:AH43"/>
    <mergeCell ref="B44:AH44"/>
    <mergeCell ref="CF79:CU79"/>
    <mergeCell ref="AI47:AR47"/>
    <mergeCell ref="B42:AH42"/>
    <mergeCell ref="B47:AH47"/>
    <mergeCell ref="BU77:CE77"/>
    <mergeCell ref="BU66:CE66"/>
    <mergeCell ref="BU70:CE70"/>
    <mergeCell ref="BC48:BT48"/>
    <mergeCell ref="BC47:BT47"/>
    <mergeCell ref="BC46:BT46"/>
    <mergeCell ref="BU80:CE80"/>
    <mergeCell ref="BU79:CE79"/>
    <mergeCell ref="AI59:AR59"/>
    <mergeCell ref="AS61:BB61"/>
    <mergeCell ref="AS76:BB76"/>
    <mergeCell ref="BU71:CE71"/>
    <mergeCell ref="BC75:BT75"/>
    <mergeCell ref="BC67:BT67"/>
    <mergeCell ref="AS75:BB75"/>
    <mergeCell ref="AI67:AR67"/>
    <mergeCell ref="CV80:DD80"/>
    <mergeCell ref="DE75:ER75"/>
    <mergeCell ref="DE80:ER80"/>
    <mergeCell ref="BU81:CE81"/>
    <mergeCell ref="CV75:DD75"/>
    <mergeCell ref="BU76:CE76"/>
    <mergeCell ref="CF80:CU80"/>
    <mergeCell ref="CF78:CU78"/>
    <mergeCell ref="CF76:CU76"/>
    <mergeCell ref="DE81:ER81"/>
    <mergeCell ref="AS35:BB35"/>
    <mergeCell ref="AS36:BB36"/>
    <mergeCell ref="AS38:BB38"/>
    <mergeCell ref="AS60:BB60"/>
    <mergeCell ref="AS40:BB40"/>
    <mergeCell ref="AS59:BB59"/>
    <mergeCell ref="AS37:BB37"/>
    <mergeCell ref="AS42:BB42"/>
    <mergeCell ref="AS43:BB43"/>
    <mergeCell ref="AS46:BB46"/>
    <mergeCell ref="AI35:AR35"/>
    <mergeCell ref="CV79:DD79"/>
    <mergeCell ref="DE78:ER78"/>
    <mergeCell ref="CV77:DD77"/>
    <mergeCell ref="DE77:ER77"/>
    <mergeCell ref="CV78:DD78"/>
    <mergeCell ref="CV76:DD76"/>
    <mergeCell ref="DE76:ER76"/>
    <mergeCell ref="BC43:BT43"/>
    <mergeCell ref="DE79:ER79"/>
    <mergeCell ref="DE88:ER88"/>
    <mergeCell ref="CV88:DD88"/>
    <mergeCell ref="CV89:DD89"/>
    <mergeCell ref="DE90:ER90"/>
    <mergeCell ref="DE89:ER89"/>
    <mergeCell ref="CV90:DD90"/>
    <mergeCell ref="CV82:DD82"/>
    <mergeCell ref="DE83:ER83"/>
    <mergeCell ref="DE82:ER82"/>
    <mergeCell ref="DE84:ER84"/>
    <mergeCell ref="DE87:ER87"/>
    <mergeCell ref="CV87:DD87"/>
    <mergeCell ref="DE85:ER85"/>
    <mergeCell ref="DE86:ER86"/>
    <mergeCell ref="CV85:DD85"/>
    <mergeCell ref="EM6:ER6"/>
    <mergeCell ref="DI6:DN6"/>
    <mergeCell ref="EA5:EF5"/>
    <mergeCell ref="EG5:EL5"/>
    <mergeCell ref="EM5:ER5"/>
    <mergeCell ref="BY5:CD5"/>
    <mergeCell ref="CE5:CJ5"/>
    <mergeCell ref="CK5:CP5"/>
    <mergeCell ref="CQ5:CV5"/>
    <mergeCell ref="DU5:DZ5"/>
    <mergeCell ref="DE42:ER42"/>
    <mergeCell ref="CV32:DD32"/>
    <mergeCell ref="EG6:EL6"/>
    <mergeCell ref="CV37:DD37"/>
    <mergeCell ref="CV38:DD38"/>
    <mergeCell ref="CQ6:CV6"/>
    <mergeCell ref="DC6:DH6"/>
    <mergeCell ref="DE31:ER31"/>
    <mergeCell ref="DE35:ER35"/>
    <mergeCell ref="DO5:DT5"/>
    <mergeCell ref="CW5:DB5"/>
    <mergeCell ref="DC5:DH5"/>
    <mergeCell ref="DI5:DN5"/>
    <mergeCell ref="BM6:BR6"/>
    <mergeCell ref="BS6:BX6"/>
    <mergeCell ref="BS5:BX5"/>
    <mergeCell ref="B77:AH77"/>
    <mergeCell ref="AI77:AR77"/>
    <mergeCell ref="BM5:BR5"/>
    <mergeCell ref="BU37:CE37"/>
    <mergeCell ref="BU38:CE38"/>
    <mergeCell ref="BU31:CE31"/>
    <mergeCell ref="BU28:CE28"/>
    <mergeCell ref="BC79:BT79"/>
    <mergeCell ref="BC81:BT81"/>
    <mergeCell ref="AI82:AR82"/>
    <mergeCell ref="B81:AH81"/>
    <mergeCell ref="B82:AH82"/>
    <mergeCell ref="B80:AH80"/>
    <mergeCell ref="AI81:AR81"/>
    <mergeCell ref="AI80:AR80"/>
    <mergeCell ref="BC80:BT80"/>
    <mergeCell ref="B79:AH79"/>
    <mergeCell ref="BC78:BT78"/>
    <mergeCell ref="AS77:BB77"/>
    <mergeCell ref="B76:AH76"/>
    <mergeCell ref="AI76:AR76"/>
    <mergeCell ref="AI78:AR78"/>
    <mergeCell ref="B78:AH78"/>
    <mergeCell ref="BC76:BT76"/>
    <mergeCell ref="BU32:CE32"/>
    <mergeCell ref="CV48:DD48"/>
    <mergeCell ref="BU46:CE46"/>
    <mergeCell ref="CF39:CU39"/>
    <mergeCell ref="CV39:DD39"/>
    <mergeCell ref="CF32:CU32"/>
    <mergeCell ref="CF75:CU75"/>
    <mergeCell ref="BC42:BT42"/>
    <mergeCell ref="CV35:DD35"/>
    <mergeCell ref="CE6:CJ6"/>
    <mergeCell ref="CK6:CP6"/>
    <mergeCell ref="CV8:DD9"/>
    <mergeCell ref="CV34:DD34"/>
    <mergeCell ref="BU27:CE27"/>
    <mergeCell ref="CV28:DD28"/>
    <mergeCell ref="CV11:DD11"/>
    <mergeCell ref="CV12:DD12"/>
    <mergeCell ref="CF18:CU18"/>
    <mergeCell ref="BU30:CE30"/>
    <mergeCell ref="DE39:ER39"/>
    <mergeCell ref="DE37:ER37"/>
    <mergeCell ref="DU6:DZ6"/>
    <mergeCell ref="DO6:DT6"/>
    <mergeCell ref="DE8:ER9"/>
    <mergeCell ref="C7:ER7"/>
    <mergeCell ref="CF8:CU9"/>
    <mergeCell ref="EA6:EF6"/>
    <mergeCell ref="CW6:DB6"/>
    <mergeCell ref="BY6:CD6"/>
    <mergeCell ref="BU39:CE39"/>
    <mergeCell ref="BU35:CE35"/>
    <mergeCell ref="CF33:CU33"/>
    <mergeCell ref="CV33:DD33"/>
    <mergeCell ref="CF34:CU34"/>
    <mergeCell ref="BU36:CE36"/>
    <mergeCell ref="BU33:CE33"/>
    <mergeCell ref="DE32:ER32"/>
    <mergeCell ref="DE45:ER45"/>
    <mergeCell ref="DE44:ER44"/>
    <mergeCell ref="DE40:ER40"/>
    <mergeCell ref="DE43:ER43"/>
    <mergeCell ref="DE33:ER33"/>
    <mergeCell ref="DE36:ER36"/>
    <mergeCell ref="DE34:ER34"/>
    <mergeCell ref="DE41:ER41"/>
    <mergeCell ref="DE38:ER38"/>
    <mergeCell ref="DE47:ER47"/>
    <mergeCell ref="CV47:DD47"/>
    <mergeCell ref="DE48:ER48"/>
    <mergeCell ref="DE46:ER46"/>
  </mergeCells>
  <printOptions/>
  <pageMargins left="0.1968503937007874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50"/>
  <sheetViews>
    <sheetView zoomScale="120" zoomScaleNormal="120" zoomScalePageLayoutView="0" workbookViewId="0" topLeftCell="A1">
      <selection activeCell="A149" sqref="A149"/>
    </sheetView>
  </sheetViews>
  <sheetFormatPr defaultColWidth="9.00390625" defaultRowHeight="12.75"/>
  <cols>
    <col min="1" max="1" width="3.25390625" style="0" customWidth="1"/>
    <col min="2" max="2" width="43.875" style="0" customWidth="1"/>
    <col min="3" max="3" width="10.00390625" style="95" customWidth="1"/>
    <col min="4" max="5" width="5.625" style="0" customWidth="1"/>
    <col min="6" max="6" width="9.375" style="51" customWidth="1"/>
    <col min="8" max="8" width="8.75390625" style="0" customWidth="1"/>
  </cols>
  <sheetData>
    <row r="1" spans="1:8" ht="12.75" customHeight="1">
      <c r="A1" s="226"/>
      <c r="B1" s="226"/>
      <c r="C1" s="226"/>
      <c r="D1" s="226"/>
      <c r="E1" s="226"/>
      <c r="F1" s="226"/>
      <c r="G1" s="226"/>
      <c r="H1" s="226"/>
    </row>
    <row r="2" spans="1:8" ht="12" customHeight="1">
      <c r="A2" s="226"/>
      <c r="B2" s="226"/>
      <c r="C2" s="226"/>
      <c r="D2" s="226"/>
      <c r="E2" s="226"/>
      <c r="F2" s="226"/>
      <c r="G2" s="226"/>
      <c r="H2" s="226"/>
    </row>
    <row r="3" spans="1:8" ht="13.5" customHeight="1">
      <c r="A3" s="226"/>
      <c r="B3" s="226"/>
      <c r="C3" s="226"/>
      <c r="D3" s="226"/>
      <c r="E3" s="226"/>
      <c r="F3" s="226"/>
      <c r="G3" s="226"/>
      <c r="H3" s="226"/>
    </row>
    <row r="4" spans="1:8" ht="12" customHeight="1">
      <c r="A4" s="226" t="s">
        <v>275</v>
      </c>
      <c r="B4" s="226"/>
      <c r="C4" s="226"/>
      <c r="D4" s="226"/>
      <c r="E4" s="226"/>
      <c r="F4" s="226"/>
      <c r="G4" s="226"/>
      <c r="H4" s="226"/>
    </row>
    <row r="5" spans="1:8" ht="12.75" customHeight="1">
      <c r="A5" s="226" t="s">
        <v>155</v>
      </c>
      <c r="B5" s="226"/>
      <c r="C5" s="226"/>
      <c r="D5" s="226"/>
      <c r="E5" s="226"/>
      <c r="F5" s="226"/>
      <c r="G5" s="226"/>
      <c r="H5" s="226"/>
    </row>
    <row r="6" spans="1:8" ht="13.5" customHeight="1">
      <c r="A6" s="226" t="s">
        <v>327</v>
      </c>
      <c r="B6" s="226"/>
      <c r="C6" s="226"/>
      <c r="D6" s="226"/>
      <c r="E6" s="226"/>
      <c r="F6" s="226"/>
      <c r="G6" s="226"/>
      <c r="H6" s="226"/>
    </row>
    <row r="7" ht="12.75">
      <c r="A7" s="6"/>
    </row>
    <row r="8" spans="1:8" ht="12.75">
      <c r="A8" s="313" t="s">
        <v>112</v>
      </c>
      <c r="B8" s="313"/>
      <c r="C8" s="313"/>
      <c r="D8" s="313"/>
      <c r="E8" s="313"/>
      <c r="F8" s="313"/>
      <c r="G8" s="313"/>
      <c r="H8" s="313"/>
    </row>
    <row r="9" spans="1:8" ht="40.5" customHeight="1">
      <c r="A9" s="313"/>
      <c r="B9" s="313"/>
      <c r="C9" s="313"/>
      <c r="D9" s="313"/>
      <c r="E9" s="313"/>
      <c r="F9" s="313"/>
      <c r="G9" s="313"/>
      <c r="H9" s="313"/>
    </row>
    <row r="10" spans="1:8" ht="12.75">
      <c r="A10" s="312" t="s">
        <v>478</v>
      </c>
      <c r="B10" s="312"/>
      <c r="C10" s="312"/>
      <c r="D10" s="312"/>
      <c r="E10" s="312"/>
      <c r="F10" s="312"/>
      <c r="G10" s="312"/>
      <c r="H10" s="312"/>
    </row>
    <row r="11" spans="1:8" ht="12.75">
      <c r="A11" s="314" t="s">
        <v>219</v>
      </c>
      <c r="B11" s="315" t="s">
        <v>411</v>
      </c>
      <c r="C11" s="316" t="s">
        <v>412</v>
      </c>
      <c r="D11" s="314" t="s">
        <v>413</v>
      </c>
      <c r="E11" s="311" t="s">
        <v>368</v>
      </c>
      <c r="F11" s="317" t="s">
        <v>434</v>
      </c>
      <c r="G11" s="315" t="s">
        <v>433</v>
      </c>
      <c r="H11" s="315" t="s">
        <v>29</v>
      </c>
    </row>
    <row r="12" spans="1:8" ht="12.75">
      <c r="A12" s="314"/>
      <c r="B12" s="315"/>
      <c r="C12" s="316"/>
      <c r="D12" s="314"/>
      <c r="E12" s="311"/>
      <c r="F12" s="318"/>
      <c r="G12" s="319"/>
      <c r="H12" s="319"/>
    </row>
    <row r="13" spans="1:8" ht="12.75">
      <c r="A13" s="314"/>
      <c r="B13" s="315"/>
      <c r="C13" s="316"/>
      <c r="D13" s="314"/>
      <c r="E13" s="311"/>
      <c r="F13" s="318"/>
      <c r="G13" s="319"/>
      <c r="H13" s="319"/>
    </row>
    <row r="14" spans="1:8" ht="9.75" customHeight="1">
      <c r="A14" s="38"/>
      <c r="B14" s="38">
        <v>1</v>
      </c>
      <c r="C14" s="96">
        <v>2</v>
      </c>
      <c r="D14" s="38">
        <v>3</v>
      </c>
      <c r="E14" s="38">
        <v>4</v>
      </c>
      <c r="F14" s="105">
        <v>5</v>
      </c>
      <c r="G14" s="38">
        <v>6</v>
      </c>
      <c r="H14" s="38">
        <v>7</v>
      </c>
    </row>
    <row r="15" spans="1:8" ht="36" customHeight="1">
      <c r="A15" s="30">
        <v>1</v>
      </c>
      <c r="B15" s="39" t="s">
        <v>89</v>
      </c>
      <c r="C15" s="97">
        <v>100000000</v>
      </c>
      <c r="D15" s="30"/>
      <c r="E15" s="64"/>
      <c r="F15" s="94">
        <f>F16+F47+F86+F80</f>
        <v>248382</v>
      </c>
      <c r="G15" s="94">
        <f>G16+G47+G86+G80</f>
        <v>248382</v>
      </c>
      <c r="H15" s="94">
        <f>H16+H47+H86+H80</f>
        <v>248382</v>
      </c>
    </row>
    <row r="16" spans="1:8" ht="24">
      <c r="A16" s="30">
        <v>2</v>
      </c>
      <c r="B16" s="39" t="s">
        <v>113</v>
      </c>
      <c r="C16" s="97">
        <v>110000000</v>
      </c>
      <c r="D16" s="30"/>
      <c r="E16" s="64"/>
      <c r="F16" s="94">
        <f>F27+F22+F17</f>
        <v>54330</v>
      </c>
      <c r="G16" s="94">
        <f>G27+G22+G17</f>
        <v>54330</v>
      </c>
      <c r="H16" s="94">
        <f>H27+H22+H17</f>
        <v>54330</v>
      </c>
    </row>
    <row r="17" spans="1:8" ht="75.75" customHeight="1">
      <c r="A17" s="30">
        <v>3</v>
      </c>
      <c r="B17" s="39" t="s">
        <v>125</v>
      </c>
      <c r="C17" s="97">
        <v>110081050</v>
      </c>
      <c r="D17" s="30"/>
      <c r="E17" s="64"/>
      <c r="F17" s="94">
        <f aca="true" t="shared" si="0" ref="F17:H20">F18</f>
        <v>15000</v>
      </c>
      <c r="G17" s="94">
        <f t="shared" si="0"/>
        <v>15000</v>
      </c>
      <c r="H17" s="94">
        <f t="shared" si="0"/>
        <v>15000</v>
      </c>
    </row>
    <row r="18" spans="1:8" ht="24">
      <c r="A18" s="30">
        <v>4</v>
      </c>
      <c r="B18" s="39" t="s">
        <v>182</v>
      </c>
      <c r="C18" s="97">
        <v>110081050</v>
      </c>
      <c r="D18" s="30">
        <v>200</v>
      </c>
      <c r="E18" s="64"/>
      <c r="F18" s="94">
        <f t="shared" si="0"/>
        <v>15000</v>
      </c>
      <c r="G18" s="94">
        <f t="shared" si="0"/>
        <v>15000</v>
      </c>
      <c r="H18" s="94">
        <f t="shared" si="0"/>
        <v>15000</v>
      </c>
    </row>
    <row r="19" spans="1:8" ht="24">
      <c r="A19" s="30">
        <v>5</v>
      </c>
      <c r="B19" s="39" t="s">
        <v>185</v>
      </c>
      <c r="C19" s="97">
        <v>110081050</v>
      </c>
      <c r="D19" s="30">
        <v>240</v>
      </c>
      <c r="E19" s="64"/>
      <c r="F19" s="94">
        <f t="shared" si="0"/>
        <v>15000</v>
      </c>
      <c r="G19" s="94">
        <f t="shared" si="0"/>
        <v>15000</v>
      </c>
      <c r="H19" s="94">
        <f t="shared" si="0"/>
        <v>15000</v>
      </c>
    </row>
    <row r="20" spans="1:8" ht="12.75">
      <c r="A20" s="30">
        <v>6</v>
      </c>
      <c r="B20" s="39" t="s">
        <v>405</v>
      </c>
      <c r="C20" s="97">
        <v>110081050</v>
      </c>
      <c r="D20" s="30">
        <v>240</v>
      </c>
      <c r="E20" s="64" t="s">
        <v>393</v>
      </c>
      <c r="F20" s="94">
        <f t="shared" si="0"/>
        <v>15000</v>
      </c>
      <c r="G20" s="94">
        <f t="shared" si="0"/>
        <v>15000</v>
      </c>
      <c r="H20" s="94">
        <f t="shared" si="0"/>
        <v>15000</v>
      </c>
    </row>
    <row r="21" spans="1:8" ht="12.75">
      <c r="A21" s="30">
        <v>7</v>
      </c>
      <c r="B21" s="39" t="s">
        <v>406</v>
      </c>
      <c r="C21" s="97">
        <v>110081050</v>
      </c>
      <c r="D21" s="30">
        <v>240</v>
      </c>
      <c r="E21" s="64" t="s">
        <v>394</v>
      </c>
      <c r="F21" s="94">
        <v>15000</v>
      </c>
      <c r="G21" s="92">
        <v>15000</v>
      </c>
      <c r="H21" s="92">
        <v>15000</v>
      </c>
    </row>
    <row r="22" spans="1:8" ht="72">
      <c r="A22" s="30">
        <v>8</v>
      </c>
      <c r="B22" s="39" t="s">
        <v>103</v>
      </c>
      <c r="C22" s="98">
        <v>110081040</v>
      </c>
      <c r="D22" s="30"/>
      <c r="E22" s="64"/>
      <c r="F22" s="94">
        <f aca="true" t="shared" si="1" ref="F22:H25">F23</f>
        <v>15000</v>
      </c>
      <c r="G22" s="94">
        <f t="shared" si="1"/>
        <v>15000</v>
      </c>
      <c r="H22" s="94">
        <f t="shared" si="1"/>
        <v>15000</v>
      </c>
    </row>
    <row r="23" spans="1:8" ht="24">
      <c r="A23" s="30">
        <v>9</v>
      </c>
      <c r="B23" s="39" t="s">
        <v>182</v>
      </c>
      <c r="C23" s="98">
        <v>110081040</v>
      </c>
      <c r="D23" s="30">
        <v>200</v>
      </c>
      <c r="E23" s="64"/>
      <c r="F23" s="94">
        <f t="shared" si="1"/>
        <v>15000</v>
      </c>
      <c r="G23" s="94">
        <f t="shared" si="1"/>
        <v>15000</v>
      </c>
      <c r="H23" s="94">
        <f t="shared" si="1"/>
        <v>15000</v>
      </c>
    </row>
    <row r="24" spans="1:8" ht="12.75" customHeight="1">
      <c r="A24" s="30">
        <v>10</v>
      </c>
      <c r="B24" s="39" t="s">
        <v>185</v>
      </c>
      <c r="C24" s="98">
        <v>110081040</v>
      </c>
      <c r="D24" s="30">
        <v>240</v>
      </c>
      <c r="E24" s="64"/>
      <c r="F24" s="94">
        <f t="shared" si="1"/>
        <v>15000</v>
      </c>
      <c r="G24" s="94">
        <f t="shared" si="1"/>
        <v>15000</v>
      </c>
      <c r="H24" s="94">
        <f t="shared" si="1"/>
        <v>15000</v>
      </c>
    </row>
    <row r="25" spans="1:8" ht="12.75" customHeight="1">
      <c r="A25" s="30">
        <v>11</v>
      </c>
      <c r="B25" s="39" t="s">
        <v>405</v>
      </c>
      <c r="C25" s="98">
        <v>110081040</v>
      </c>
      <c r="D25" s="30">
        <v>240</v>
      </c>
      <c r="E25" s="64" t="s">
        <v>393</v>
      </c>
      <c r="F25" s="94">
        <f t="shared" si="1"/>
        <v>15000</v>
      </c>
      <c r="G25" s="94">
        <f t="shared" si="1"/>
        <v>15000</v>
      </c>
      <c r="H25" s="94">
        <f t="shared" si="1"/>
        <v>15000</v>
      </c>
    </row>
    <row r="26" spans="1:8" ht="12.75" customHeight="1">
      <c r="A26" s="30">
        <v>12</v>
      </c>
      <c r="B26" s="39" t="s">
        <v>406</v>
      </c>
      <c r="C26" s="98">
        <v>110081040</v>
      </c>
      <c r="D26" s="30">
        <v>240</v>
      </c>
      <c r="E26" s="64" t="s">
        <v>394</v>
      </c>
      <c r="F26" s="94">
        <v>15000</v>
      </c>
      <c r="G26" s="92">
        <v>15000</v>
      </c>
      <c r="H26" s="92">
        <v>15000</v>
      </c>
    </row>
    <row r="27" spans="1:8" ht="62.25" customHeight="1">
      <c r="A27" s="30">
        <v>13</v>
      </c>
      <c r="B27" s="40" t="s">
        <v>114</v>
      </c>
      <c r="C27" s="98">
        <v>110081010</v>
      </c>
      <c r="D27" s="65"/>
      <c r="E27" s="66"/>
      <c r="F27" s="94">
        <f>F28</f>
        <v>24330</v>
      </c>
      <c r="G27" s="92">
        <v>24330</v>
      </c>
      <c r="H27" s="92">
        <f>H29</f>
        <v>24330</v>
      </c>
    </row>
    <row r="28" spans="1:8" ht="24">
      <c r="A28" s="30">
        <v>14</v>
      </c>
      <c r="B28" s="40" t="s">
        <v>182</v>
      </c>
      <c r="C28" s="97">
        <v>110081010</v>
      </c>
      <c r="D28" s="30">
        <v>200</v>
      </c>
      <c r="E28" s="64"/>
      <c r="F28" s="94">
        <f>F29</f>
        <v>24330</v>
      </c>
      <c r="G28" s="93">
        <f>G27</f>
        <v>24330</v>
      </c>
      <c r="H28" s="93">
        <f>H29</f>
        <v>24330</v>
      </c>
    </row>
    <row r="29" spans="1:8" ht="24">
      <c r="A29" s="30">
        <v>15</v>
      </c>
      <c r="B29" s="40" t="s">
        <v>185</v>
      </c>
      <c r="C29" s="97">
        <v>110081010</v>
      </c>
      <c r="D29" s="30">
        <v>240</v>
      </c>
      <c r="E29" s="64"/>
      <c r="F29" s="94">
        <f>F30</f>
        <v>24330</v>
      </c>
      <c r="G29" s="92">
        <f>G28</f>
        <v>24330</v>
      </c>
      <c r="H29" s="92">
        <f>H30</f>
        <v>24330</v>
      </c>
    </row>
    <row r="30" spans="1:8" ht="12.75">
      <c r="A30" s="30">
        <v>16</v>
      </c>
      <c r="B30" s="39" t="s">
        <v>405</v>
      </c>
      <c r="C30" s="97">
        <v>110081010</v>
      </c>
      <c r="D30" s="30">
        <v>240</v>
      </c>
      <c r="E30" s="64" t="s">
        <v>393</v>
      </c>
      <c r="F30" s="94">
        <f>F31</f>
        <v>24330</v>
      </c>
      <c r="G30" s="94">
        <f>G31</f>
        <v>24330</v>
      </c>
      <c r="H30" s="94">
        <f>H31</f>
        <v>24330</v>
      </c>
    </row>
    <row r="31" spans="1:8" ht="22.5" customHeight="1">
      <c r="A31" s="30">
        <v>17</v>
      </c>
      <c r="B31" s="39" t="s">
        <v>406</v>
      </c>
      <c r="C31" s="97">
        <v>110081010</v>
      </c>
      <c r="D31" s="30">
        <v>240</v>
      </c>
      <c r="E31" s="64" t="s">
        <v>394</v>
      </c>
      <c r="F31" s="94">
        <v>24330</v>
      </c>
      <c r="G31" s="92">
        <v>24330</v>
      </c>
      <c r="H31" s="92">
        <v>24330</v>
      </c>
    </row>
    <row r="32" spans="1:8" ht="1.5" customHeight="1" hidden="1">
      <c r="A32" s="30">
        <v>8</v>
      </c>
      <c r="B32" s="40" t="s">
        <v>115</v>
      </c>
      <c r="C32" s="98">
        <v>110084010</v>
      </c>
      <c r="D32" s="65"/>
      <c r="E32" s="66"/>
      <c r="F32" s="94">
        <f aca="true" t="shared" si="2" ref="F32:G34">F33</f>
        <v>0</v>
      </c>
      <c r="G32" s="92">
        <f t="shared" si="2"/>
        <v>0</v>
      </c>
      <c r="H32" s="92">
        <f>H34</f>
        <v>0</v>
      </c>
    </row>
    <row r="33" spans="1:8" ht="24" hidden="1">
      <c r="A33" s="30">
        <v>9</v>
      </c>
      <c r="B33" s="40" t="s">
        <v>182</v>
      </c>
      <c r="C33" s="97">
        <v>110084010</v>
      </c>
      <c r="D33" s="30">
        <v>200</v>
      </c>
      <c r="E33" s="64"/>
      <c r="F33" s="94">
        <f t="shared" si="2"/>
        <v>0</v>
      </c>
      <c r="G33" s="93">
        <f t="shared" si="2"/>
        <v>0</v>
      </c>
      <c r="H33" s="93">
        <f>H34</f>
        <v>0</v>
      </c>
    </row>
    <row r="34" spans="1:8" ht="21.75" customHeight="1" hidden="1">
      <c r="A34" s="30">
        <v>10</v>
      </c>
      <c r="B34" s="40" t="s">
        <v>185</v>
      </c>
      <c r="C34" s="97">
        <v>110084010</v>
      </c>
      <c r="D34" s="30">
        <v>240</v>
      </c>
      <c r="E34" s="64"/>
      <c r="F34" s="94">
        <f>F35</f>
        <v>0</v>
      </c>
      <c r="G34" s="92">
        <f t="shared" si="2"/>
        <v>0</v>
      </c>
      <c r="H34" s="92">
        <f>H35</f>
        <v>0</v>
      </c>
    </row>
    <row r="35" spans="1:8" ht="12.75" hidden="1">
      <c r="A35" s="30">
        <v>11</v>
      </c>
      <c r="B35" s="39" t="s">
        <v>405</v>
      </c>
      <c r="C35" s="97">
        <v>110084010</v>
      </c>
      <c r="D35" s="30">
        <v>240</v>
      </c>
      <c r="E35" s="64" t="s">
        <v>393</v>
      </c>
      <c r="F35" s="94">
        <f>F36</f>
        <v>0</v>
      </c>
      <c r="G35" s="92">
        <f>G36</f>
        <v>0</v>
      </c>
      <c r="H35" s="92">
        <f>H36</f>
        <v>0</v>
      </c>
    </row>
    <row r="36" spans="1:8" ht="20.25" customHeight="1" hidden="1">
      <c r="A36" s="30">
        <v>12</v>
      </c>
      <c r="B36" s="39" t="s">
        <v>406</v>
      </c>
      <c r="C36" s="97">
        <v>110084010</v>
      </c>
      <c r="D36" s="30">
        <v>240</v>
      </c>
      <c r="E36" s="64" t="s">
        <v>394</v>
      </c>
      <c r="F36" s="94">
        <v>0</v>
      </c>
      <c r="G36" s="92">
        <v>0</v>
      </c>
      <c r="H36" s="92">
        <v>0</v>
      </c>
    </row>
    <row r="37" spans="1:8" ht="10.5" customHeight="1" hidden="1">
      <c r="A37" s="30">
        <v>13</v>
      </c>
      <c r="B37" s="40" t="s">
        <v>116</v>
      </c>
      <c r="C37" s="98">
        <v>110085010</v>
      </c>
      <c r="D37" s="65"/>
      <c r="E37" s="66"/>
      <c r="F37" s="94">
        <f>F38</f>
        <v>0</v>
      </c>
      <c r="G37" s="92">
        <v>0</v>
      </c>
      <c r="H37" s="92">
        <v>0</v>
      </c>
    </row>
    <row r="38" spans="1:8" ht="18.75" customHeight="1" hidden="1">
      <c r="A38" s="30">
        <v>14</v>
      </c>
      <c r="B38" s="40" t="s">
        <v>182</v>
      </c>
      <c r="C38" s="97">
        <v>110085010</v>
      </c>
      <c r="D38" s="30">
        <v>200</v>
      </c>
      <c r="E38" s="64"/>
      <c r="F38" s="94">
        <f>F39</f>
        <v>0</v>
      </c>
      <c r="G38" s="92">
        <v>0</v>
      </c>
      <c r="H38" s="92">
        <v>0</v>
      </c>
    </row>
    <row r="39" spans="1:8" ht="21" customHeight="1" hidden="1">
      <c r="A39" s="30">
        <v>15</v>
      </c>
      <c r="B39" s="40" t="s">
        <v>185</v>
      </c>
      <c r="C39" s="97">
        <v>110085010</v>
      </c>
      <c r="D39" s="30">
        <v>240</v>
      </c>
      <c r="E39" s="64"/>
      <c r="F39" s="94">
        <f>F40</f>
        <v>0</v>
      </c>
      <c r="G39" s="92">
        <v>0</v>
      </c>
      <c r="H39" s="92">
        <v>0</v>
      </c>
    </row>
    <row r="40" spans="1:8" ht="21" customHeight="1" hidden="1">
      <c r="A40" s="30">
        <v>16</v>
      </c>
      <c r="B40" s="39" t="s">
        <v>405</v>
      </c>
      <c r="C40" s="97">
        <v>110085010</v>
      </c>
      <c r="D40" s="30">
        <v>240</v>
      </c>
      <c r="E40" s="64" t="s">
        <v>393</v>
      </c>
      <c r="F40" s="94">
        <f>F41</f>
        <v>0</v>
      </c>
      <c r="G40" s="92">
        <v>0</v>
      </c>
      <c r="H40" s="92">
        <v>0</v>
      </c>
    </row>
    <row r="41" spans="1:8" ht="21" customHeight="1" hidden="1">
      <c r="A41" s="30">
        <v>17</v>
      </c>
      <c r="B41" s="39" t="s">
        <v>406</v>
      </c>
      <c r="C41" s="97">
        <v>110085010</v>
      </c>
      <c r="D41" s="30">
        <v>240</v>
      </c>
      <c r="E41" s="64" t="s">
        <v>394</v>
      </c>
      <c r="F41" s="94">
        <v>0</v>
      </c>
      <c r="G41" s="92">
        <v>0</v>
      </c>
      <c r="H41" s="92">
        <v>0</v>
      </c>
    </row>
    <row r="42" spans="1:8" ht="17.25" customHeight="1" hidden="1">
      <c r="A42" s="30">
        <v>18</v>
      </c>
      <c r="B42" s="40" t="s">
        <v>91</v>
      </c>
      <c r="C42" s="98">
        <v>110081060</v>
      </c>
      <c r="D42" s="65"/>
      <c r="E42" s="66"/>
      <c r="F42" s="94">
        <f aca="true" t="shared" si="3" ref="F42:G44">F43</f>
        <v>0</v>
      </c>
      <c r="G42" s="92">
        <f t="shared" si="3"/>
        <v>0</v>
      </c>
      <c r="H42" s="92">
        <f>H44</f>
        <v>0</v>
      </c>
    </row>
    <row r="43" spans="1:8" ht="13.5" customHeight="1" hidden="1">
      <c r="A43" s="30">
        <v>19</v>
      </c>
      <c r="B43" s="40" t="s">
        <v>182</v>
      </c>
      <c r="C43" s="97">
        <v>110081060</v>
      </c>
      <c r="D43" s="30">
        <v>200</v>
      </c>
      <c r="E43" s="64"/>
      <c r="F43" s="94">
        <f t="shared" si="3"/>
        <v>0</v>
      </c>
      <c r="G43" s="93">
        <f t="shared" si="3"/>
        <v>0</v>
      </c>
      <c r="H43" s="93">
        <f>H44</f>
        <v>0</v>
      </c>
    </row>
    <row r="44" spans="1:8" ht="17.25" customHeight="1" hidden="1">
      <c r="A44" s="30">
        <v>20</v>
      </c>
      <c r="B44" s="40" t="s">
        <v>185</v>
      </c>
      <c r="C44" s="97">
        <v>110081060</v>
      </c>
      <c r="D44" s="30">
        <v>240</v>
      </c>
      <c r="E44" s="64"/>
      <c r="F44" s="94">
        <f t="shared" si="3"/>
        <v>0</v>
      </c>
      <c r="G44" s="92">
        <f t="shared" si="3"/>
        <v>0</v>
      </c>
      <c r="H44" s="92">
        <f>H45</f>
        <v>0</v>
      </c>
    </row>
    <row r="45" spans="1:8" ht="18" customHeight="1" hidden="1">
      <c r="A45" s="30">
        <v>21</v>
      </c>
      <c r="B45" s="39" t="s">
        <v>405</v>
      </c>
      <c r="C45" s="97">
        <v>110081060</v>
      </c>
      <c r="D45" s="30">
        <v>240</v>
      </c>
      <c r="E45" s="64" t="s">
        <v>393</v>
      </c>
      <c r="F45" s="94">
        <f>F46</f>
        <v>0</v>
      </c>
      <c r="G45" s="92">
        <f>G46</f>
        <v>0</v>
      </c>
      <c r="H45" s="92">
        <f>H46</f>
        <v>0</v>
      </c>
    </row>
    <row r="46" spans="1:8" ht="24" customHeight="1" hidden="1">
      <c r="A46" s="30">
        <v>22</v>
      </c>
      <c r="B46" s="39" t="s">
        <v>406</v>
      </c>
      <c r="C46" s="97">
        <v>110081060</v>
      </c>
      <c r="D46" s="30">
        <v>240</v>
      </c>
      <c r="E46" s="64" t="s">
        <v>394</v>
      </c>
      <c r="F46" s="94">
        <v>0</v>
      </c>
      <c r="G46" s="92">
        <v>0</v>
      </c>
      <c r="H46" s="92">
        <v>0</v>
      </c>
    </row>
    <row r="47" spans="1:8" ht="24" customHeight="1">
      <c r="A47" s="30">
        <v>18</v>
      </c>
      <c r="B47" s="41" t="s">
        <v>97</v>
      </c>
      <c r="C47" s="97">
        <v>120000000</v>
      </c>
      <c r="D47" s="30"/>
      <c r="E47" s="64"/>
      <c r="F47" s="94">
        <f>F48+F53</f>
        <v>44600</v>
      </c>
      <c r="G47" s="93">
        <f>G48+G53</f>
        <v>44600</v>
      </c>
      <c r="H47" s="93">
        <f>H48+H53</f>
        <v>44600</v>
      </c>
    </row>
    <row r="48" spans="1:8" ht="35.25" customHeight="1" hidden="1">
      <c r="A48" s="30">
        <v>24</v>
      </c>
      <c r="B48" s="41" t="s">
        <v>117</v>
      </c>
      <c r="C48" s="97">
        <v>120081090</v>
      </c>
      <c r="D48" s="64"/>
      <c r="E48" s="64"/>
      <c r="F48" s="94">
        <v>0</v>
      </c>
      <c r="G48" s="93">
        <v>0</v>
      </c>
      <c r="H48" s="93">
        <v>0</v>
      </c>
    </row>
    <row r="49" spans="1:8" ht="21" customHeight="1" hidden="1">
      <c r="A49" s="30">
        <v>25</v>
      </c>
      <c r="B49" s="40" t="s">
        <v>182</v>
      </c>
      <c r="C49" s="97">
        <v>120081090</v>
      </c>
      <c r="D49" s="64" t="s">
        <v>183</v>
      </c>
      <c r="E49" s="64"/>
      <c r="F49" s="94">
        <v>0</v>
      </c>
      <c r="G49" s="93">
        <v>0</v>
      </c>
      <c r="H49" s="93">
        <v>0</v>
      </c>
    </row>
    <row r="50" spans="1:8" ht="20.25" customHeight="1" hidden="1">
      <c r="A50" s="30">
        <v>26</v>
      </c>
      <c r="B50" s="40" t="s">
        <v>185</v>
      </c>
      <c r="C50" s="97">
        <v>120081090</v>
      </c>
      <c r="D50" s="64" t="s">
        <v>186</v>
      </c>
      <c r="E50" s="64"/>
      <c r="F50" s="94">
        <v>0</v>
      </c>
      <c r="G50" s="93">
        <v>0</v>
      </c>
      <c r="H50" s="93">
        <v>0</v>
      </c>
    </row>
    <row r="51" spans="1:8" ht="22.5" customHeight="1" hidden="1">
      <c r="A51" s="30">
        <v>27</v>
      </c>
      <c r="B51" s="39" t="s">
        <v>381</v>
      </c>
      <c r="C51" s="97">
        <v>120081090</v>
      </c>
      <c r="D51" s="64" t="s">
        <v>186</v>
      </c>
      <c r="E51" s="64" t="s">
        <v>382</v>
      </c>
      <c r="F51" s="94">
        <v>0</v>
      </c>
      <c r="G51" s="93">
        <v>0</v>
      </c>
      <c r="H51" s="93">
        <v>0</v>
      </c>
    </row>
    <row r="52" spans="1:8" ht="32.25" customHeight="1" hidden="1">
      <c r="A52" s="30">
        <v>28</v>
      </c>
      <c r="B52" s="39" t="s">
        <v>451</v>
      </c>
      <c r="C52" s="97">
        <v>120081090</v>
      </c>
      <c r="D52" s="64" t="s">
        <v>186</v>
      </c>
      <c r="E52" s="64" t="s">
        <v>383</v>
      </c>
      <c r="F52" s="94">
        <v>0</v>
      </c>
      <c r="G52" s="93">
        <v>0</v>
      </c>
      <c r="H52" s="93">
        <v>0</v>
      </c>
    </row>
    <row r="53" spans="1:8" ht="96" customHeight="1">
      <c r="A53" s="30">
        <v>19</v>
      </c>
      <c r="B53" s="41" t="s">
        <v>118</v>
      </c>
      <c r="C53" s="97">
        <v>120081090</v>
      </c>
      <c r="D53" s="64"/>
      <c r="E53" s="64"/>
      <c r="F53" s="94">
        <f aca="true" t="shared" si="4" ref="F53:H56">F54</f>
        <v>44600</v>
      </c>
      <c r="G53" s="93">
        <f t="shared" si="4"/>
        <v>44600</v>
      </c>
      <c r="H53" s="93">
        <f t="shared" si="4"/>
        <v>44600</v>
      </c>
    </row>
    <row r="54" spans="1:8" ht="12.75" customHeight="1">
      <c r="A54" s="30">
        <v>20</v>
      </c>
      <c r="B54" s="40" t="s">
        <v>182</v>
      </c>
      <c r="C54" s="97">
        <v>120081090</v>
      </c>
      <c r="D54" s="64" t="s">
        <v>183</v>
      </c>
      <c r="E54" s="64"/>
      <c r="F54" s="94">
        <f t="shared" si="4"/>
        <v>44600</v>
      </c>
      <c r="G54" s="93">
        <f t="shared" si="4"/>
        <v>44600</v>
      </c>
      <c r="H54" s="93">
        <f t="shared" si="4"/>
        <v>44600</v>
      </c>
    </row>
    <row r="55" spans="1:8" ht="12.75" customHeight="1">
      <c r="A55" s="30">
        <v>21</v>
      </c>
      <c r="B55" s="40" t="s">
        <v>185</v>
      </c>
      <c r="C55" s="97">
        <v>120081090</v>
      </c>
      <c r="D55" s="64" t="s">
        <v>186</v>
      </c>
      <c r="E55" s="64"/>
      <c r="F55" s="94">
        <f t="shared" si="4"/>
        <v>44600</v>
      </c>
      <c r="G55" s="93">
        <f t="shared" si="4"/>
        <v>44600</v>
      </c>
      <c r="H55" s="93">
        <f t="shared" si="4"/>
        <v>44600</v>
      </c>
    </row>
    <row r="56" spans="1:8" ht="12.75" customHeight="1">
      <c r="A56" s="30">
        <v>22</v>
      </c>
      <c r="B56" s="39" t="s">
        <v>381</v>
      </c>
      <c r="C56" s="97">
        <v>120081090</v>
      </c>
      <c r="D56" s="64" t="s">
        <v>186</v>
      </c>
      <c r="E56" s="64" t="s">
        <v>382</v>
      </c>
      <c r="F56" s="94">
        <f t="shared" si="4"/>
        <v>44600</v>
      </c>
      <c r="G56" s="93">
        <f t="shared" si="4"/>
        <v>44600</v>
      </c>
      <c r="H56" s="93">
        <f t="shared" si="4"/>
        <v>44600</v>
      </c>
    </row>
    <row r="57" spans="1:8" ht="12" customHeight="1">
      <c r="A57" s="30">
        <v>23</v>
      </c>
      <c r="B57" s="39" t="s">
        <v>451</v>
      </c>
      <c r="C57" s="97">
        <v>120081090</v>
      </c>
      <c r="D57" s="64" t="s">
        <v>186</v>
      </c>
      <c r="E57" s="64" t="s">
        <v>383</v>
      </c>
      <c r="F57" s="94">
        <v>44600</v>
      </c>
      <c r="G57" s="93">
        <v>44600</v>
      </c>
      <c r="H57" s="93">
        <v>44600</v>
      </c>
    </row>
    <row r="58" spans="1:8" ht="24.75" customHeight="1" hidden="1">
      <c r="A58" s="30">
        <v>19</v>
      </c>
      <c r="B58" s="39" t="s">
        <v>119</v>
      </c>
      <c r="C58" s="97">
        <v>130000000</v>
      </c>
      <c r="D58" s="64"/>
      <c r="E58" s="64"/>
      <c r="F58" s="94">
        <f>F59</f>
        <v>0</v>
      </c>
      <c r="G58" s="92">
        <f>G59</f>
        <v>0</v>
      </c>
      <c r="H58" s="92">
        <f>H59</f>
        <v>0</v>
      </c>
    </row>
    <row r="59" spans="1:8" ht="73.5" customHeight="1" hidden="1">
      <c r="A59" s="30">
        <v>20</v>
      </c>
      <c r="B59" s="39" t="s">
        <v>120</v>
      </c>
      <c r="C59" s="97">
        <v>130082020</v>
      </c>
      <c r="D59" s="64"/>
      <c r="E59" s="64"/>
      <c r="F59" s="94">
        <f>F63</f>
        <v>0</v>
      </c>
      <c r="G59" s="94">
        <f>G63</f>
        <v>0</v>
      </c>
      <c r="H59" s="94">
        <f>H63</f>
        <v>0</v>
      </c>
    </row>
    <row r="60" spans="1:8" ht="23.25" customHeight="1" hidden="1">
      <c r="A60" s="30">
        <v>21</v>
      </c>
      <c r="B60" s="40" t="s">
        <v>182</v>
      </c>
      <c r="C60" s="98">
        <v>130082020</v>
      </c>
      <c r="D60" s="66" t="s">
        <v>183</v>
      </c>
      <c r="E60" s="66"/>
      <c r="F60" s="94">
        <f aca="true" t="shared" si="5" ref="F60:H62">F61</f>
        <v>0</v>
      </c>
      <c r="G60" s="92">
        <f t="shared" si="5"/>
        <v>0</v>
      </c>
      <c r="H60" s="92">
        <f t="shared" si="5"/>
        <v>0</v>
      </c>
    </row>
    <row r="61" spans="1:8" ht="24.75" customHeight="1" hidden="1">
      <c r="A61" s="30">
        <v>22</v>
      </c>
      <c r="B61" s="40" t="s">
        <v>185</v>
      </c>
      <c r="C61" s="98">
        <v>130082020</v>
      </c>
      <c r="D61" s="66" t="s">
        <v>186</v>
      </c>
      <c r="E61" s="66"/>
      <c r="F61" s="94">
        <f t="shared" si="5"/>
        <v>0</v>
      </c>
      <c r="G61" s="92">
        <f t="shared" si="5"/>
        <v>0</v>
      </c>
      <c r="H61" s="92">
        <f t="shared" si="5"/>
        <v>0</v>
      </c>
    </row>
    <row r="62" spans="1:8" ht="24" hidden="1">
      <c r="A62" s="30">
        <v>23</v>
      </c>
      <c r="B62" s="39" t="s">
        <v>403</v>
      </c>
      <c r="C62" s="97">
        <v>130082020</v>
      </c>
      <c r="D62" s="30">
        <v>240</v>
      </c>
      <c r="E62" s="64" t="s">
        <v>391</v>
      </c>
      <c r="F62" s="94">
        <f t="shared" si="5"/>
        <v>0</v>
      </c>
      <c r="G62" s="92">
        <f t="shared" si="5"/>
        <v>0</v>
      </c>
      <c r="H62" s="92">
        <f t="shared" si="5"/>
        <v>0</v>
      </c>
    </row>
    <row r="63" spans="1:8" ht="10.5" customHeight="1" hidden="1">
      <c r="A63" s="30">
        <v>24</v>
      </c>
      <c r="B63" s="39" t="s">
        <v>404</v>
      </c>
      <c r="C63" s="97">
        <v>130082020</v>
      </c>
      <c r="D63" s="30">
        <v>240</v>
      </c>
      <c r="E63" s="64" t="s">
        <v>392</v>
      </c>
      <c r="F63" s="94">
        <v>0</v>
      </c>
      <c r="G63" s="92">
        <v>0</v>
      </c>
      <c r="H63" s="92">
        <v>0</v>
      </c>
    </row>
    <row r="64" spans="1:8" ht="24" hidden="1">
      <c r="A64" s="30">
        <v>19</v>
      </c>
      <c r="B64" s="39" t="s">
        <v>121</v>
      </c>
      <c r="C64" s="97">
        <v>140000000</v>
      </c>
      <c r="D64" s="30"/>
      <c r="E64" s="64"/>
      <c r="F64" s="94">
        <v>0</v>
      </c>
      <c r="G64" s="92"/>
      <c r="H64" s="92"/>
    </row>
    <row r="65" spans="1:8" ht="73.5" customHeight="1" hidden="1">
      <c r="A65" s="30">
        <v>20</v>
      </c>
      <c r="B65" s="42" t="s">
        <v>101</v>
      </c>
      <c r="C65" s="97">
        <v>140083010</v>
      </c>
      <c r="D65" s="30"/>
      <c r="E65" s="64"/>
      <c r="F65" s="94">
        <f aca="true" t="shared" si="6" ref="F65:H67">F66</f>
        <v>0</v>
      </c>
      <c r="G65" s="92">
        <f t="shared" si="6"/>
        <v>0</v>
      </c>
      <c r="H65" s="92">
        <f t="shared" si="6"/>
        <v>0</v>
      </c>
    </row>
    <row r="66" spans="1:8" ht="26.25" customHeight="1" hidden="1">
      <c r="A66" s="30">
        <v>21</v>
      </c>
      <c r="B66" s="40" t="s">
        <v>182</v>
      </c>
      <c r="C66" s="97">
        <v>140083010</v>
      </c>
      <c r="D66" s="64" t="s">
        <v>183</v>
      </c>
      <c r="E66" s="64"/>
      <c r="F66" s="94">
        <f t="shared" si="6"/>
        <v>0</v>
      </c>
      <c r="G66" s="92">
        <f t="shared" si="6"/>
        <v>0</v>
      </c>
      <c r="H66" s="92">
        <f t="shared" si="6"/>
        <v>0</v>
      </c>
    </row>
    <row r="67" spans="1:8" ht="24.75" customHeight="1" hidden="1">
      <c r="A67" s="30">
        <v>22</v>
      </c>
      <c r="B67" s="40" t="s">
        <v>185</v>
      </c>
      <c r="C67" s="97">
        <v>140083010</v>
      </c>
      <c r="D67" s="64" t="s">
        <v>186</v>
      </c>
      <c r="E67" s="64"/>
      <c r="F67" s="94">
        <f t="shared" si="6"/>
        <v>0</v>
      </c>
      <c r="G67" s="92">
        <f t="shared" si="6"/>
        <v>0</v>
      </c>
      <c r="H67" s="92">
        <f t="shared" si="6"/>
        <v>0</v>
      </c>
    </row>
    <row r="68" spans="1:8" ht="13.5" customHeight="1" hidden="1">
      <c r="A68" s="30">
        <v>23</v>
      </c>
      <c r="B68" s="39" t="s">
        <v>405</v>
      </c>
      <c r="C68" s="97">
        <v>140083010</v>
      </c>
      <c r="D68" s="64" t="s">
        <v>186</v>
      </c>
      <c r="E68" s="64" t="s">
        <v>393</v>
      </c>
      <c r="F68" s="94">
        <v>0</v>
      </c>
      <c r="G68" s="92"/>
      <c r="H68" s="92"/>
    </row>
    <row r="69" spans="1:8" ht="15.75" customHeight="1" hidden="1">
      <c r="A69" s="30">
        <v>24</v>
      </c>
      <c r="B69" s="77" t="s">
        <v>429</v>
      </c>
      <c r="C69" s="97">
        <v>140083010</v>
      </c>
      <c r="D69" s="30">
        <v>240</v>
      </c>
      <c r="E69" s="64" t="s">
        <v>295</v>
      </c>
      <c r="F69" s="94">
        <v>0</v>
      </c>
      <c r="G69" s="92"/>
      <c r="H69" s="92"/>
    </row>
    <row r="70" spans="1:8" ht="0.75" customHeight="1" hidden="1">
      <c r="A70" s="30"/>
      <c r="B70" s="42" t="s">
        <v>122</v>
      </c>
      <c r="C70" s="97">
        <v>140092620</v>
      </c>
      <c r="D70" s="30"/>
      <c r="E70" s="64"/>
      <c r="F70" s="94">
        <f>F73</f>
        <v>0</v>
      </c>
      <c r="G70" s="93">
        <f>G73</f>
        <v>0</v>
      </c>
      <c r="H70" s="93">
        <f>H73</f>
        <v>0</v>
      </c>
    </row>
    <row r="71" spans="1:8" ht="18.75" customHeight="1" hidden="1">
      <c r="A71" s="30">
        <v>47</v>
      </c>
      <c r="B71" s="42" t="s">
        <v>217</v>
      </c>
      <c r="C71" s="97">
        <v>140092620</v>
      </c>
      <c r="D71" s="30">
        <v>500</v>
      </c>
      <c r="E71" s="64"/>
      <c r="F71" s="94">
        <f>F72</f>
        <v>0</v>
      </c>
      <c r="G71" s="93">
        <f>G72</f>
        <v>0</v>
      </c>
      <c r="H71" s="93">
        <f>H72</f>
        <v>0</v>
      </c>
    </row>
    <row r="72" spans="1:8" ht="16.5" customHeight="1" hidden="1">
      <c r="A72" s="30">
        <v>48</v>
      </c>
      <c r="B72" s="42" t="s">
        <v>452</v>
      </c>
      <c r="C72" s="97">
        <v>140092620</v>
      </c>
      <c r="D72" s="30">
        <v>540</v>
      </c>
      <c r="E72" s="64"/>
      <c r="F72" s="94">
        <f>F74</f>
        <v>0</v>
      </c>
      <c r="G72" s="93">
        <f>G74</f>
        <v>0</v>
      </c>
      <c r="H72" s="93">
        <f>H74</f>
        <v>0</v>
      </c>
    </row>
    <row r="73" spans="1:8" ht="23.25" customHeight="1" hidden="1">
      <c r="A73" s="30">
        <v>49</v>
      </c>
      <c r="B73" s="40" t="s">
        <v>168</v>
      </c>
      <c r="C73" s="97">
        <v>140092620</v>
      </c>
      <c r="D73" s="64" t="s">
        <v>282</v>
      </c>
      <c r="E73" s="64" t="s">
        <v>397</v>
      </c>
      <c r="F73" s="94">
        <f>F74</f>
        <v>0</v>
      </c>
      <c r="G73" s="93">
        <f>G74</f>
        <v>0</v>
      </c>
      <c r="H73" s="93">
        <f>H74</f>
        <v>0</v>
      </c>
    </row>
    <row r="74" spans="1:8" ht="18" customHeight="1" hidden="1">
      <c r="A74" s="30">
        <v>50</v>
      </c>
      <c r="B74" s="43" t="s">
        <v>169</v>
      </c>
      <c r="C74" s="98">
        <v>140092620</v>
      </c>
      <c r="D74" s="65">
        <v>540</v>
      </c>
      <c r="E74" s="64" t="s">
        <v>398</v>
      </c>
      <c r="F74" s="94">
        <v>0</v>
      </c>
      <c r="G74" s="93">
        <v>0</v>
      </c>
      <c r="H74" s="93">
        <v>0</v>
      </c>
    </row>
    <row r="75" spans="1:8" ht="0.75" customHeight="1" hidden="1">
      <c r="A75" s="30">
        <v>25</v>
      </c>
      <c r="B75" s="42" t="s">
        <v>123</v>
      </c>
      <c r="C75" s="97">
        <v>140095550</v>
      </c>
      <c r="D75" s="30"/>
      <c r="E75" s="64"/>
      <c r="F75" s="94">
        <v>0</v>
      </c>
      <c r="G75" s="93">
        <f aca="true" t="shared" si="7" ref="G75:H78">G76</f>
        <v>0</v>
      </c>
      <c r="H75" s="93">
        <f t="shared" si="7"/>
        <v>0</v>
      </c>
    </row>
    <row r="76" spans="1:8" ht="24" hidden="1">
      <c r="A76" s="30">
        <v>26</v>
      </c>
      <c r="B76" s="40" t="s">
        <v>182</v>
      </c>
      <c r="C76" s="97">
        <v>140095550</v>
      </c>
      <c r="D76" s="30">
        <v>200</v>
      </c>
      <c r="E76" s="64"/>
      <c r="F76" s="94">
        <v>0</v>
      </c>
      <c r="G76" s="93">
        <f t="shared" si="7"/>
        <v>0</v>
      </c>
      <c r="H76" s="93">
        <f t="shared" si="7"/>
        <v>0</v>
      </c>
    </row>
    <row r="77" spans="1:8" ht="24.75" customHeight="1" hidden="1">
      <c r="A77" s="30">
        <v>27</v>
      </c>
      <c r="B77" s="40" t="s">
        <v>185</v>
      </c>
      <c r="C77" s="97">
        <v>140095550</v>
      </c>
      <c r="D77" s="30">
        <v>240</v>
      </c>
      <c r="E77" s="64"/>
      <c r="F77" s="94">
        <v>0</v>
      </c>
      <c r="G77" s="93">
        <f>G78</f>
        <v>0</v>
      </c>
      <c r="H77" s="93">
        <f>H78</f>
        <v>0</v>
      </c>
    </row>
    <row r="78" spans="1:8" ht="12.75" hidden="1">
      <c r="A78" s="30">
        <v>28</v>
      </c>
      <c r="B78" s="77" t="s">
        <v>299</v>
      </c>
      <c r="C78" s="97">
        <v>140095550</v>
      </c>
      <c r="D78" s="30">
        <v>240</v>
      </c>
      <c r="E78" s="64" t="s">
        <v>297</v>
      </c>
      <c r="F78" s="94">
        <v>0</v>
      </c>
      <c r="G78" s="93">
        <f t="shared" si="7"/>
        <v>0</v>
      </c>
      <c r="H78" s="93">
        <f t="shared" si="7"/>
        <v>0</v>
      </c>
    </row>
    <row r="79" spans="1:8" ht="12.75" hidden="1">
      <c r="A79" s="30">
        <v>29</v>
      </c>
      <c r="B79" s="77" t="s">
        <v>300</v>
      </c>
      <c r="C79" s="97">
        <v>140095550</v>
      </c>
      <c r="D79" s="30">
        <v>240</v>
      </c>
      <c r="E79" s="64" t="s">
        <v>298</v>
      </c>
      <c r="F79" s="94">
        <v>0</v>
      </c>
      <c r="G79" s="93">
        <v>0</v>
      </c>
      <c r="H79" s="93">
        <v>0</v>
      </c>
    </row>
    <row r="80" spans="1:8" ht="24">
      <c r="A80" s="30">
        <v>24</v>
      </c>
      <c r="B80" s="40" t="s">
        <v>94</v>
      </c>
      <c r="C80" s="98">
        <v>130000000</v>
      </c>
      <c r="D80" s="66"/>
      <c r="E80" s="66"/>
      <c r="F80" s="94">
        <f aca="true" t="shared" si="8" ref="F80:H84">F81</f>
        <v>9000</v>
      </c>
      <c r="G80" s="94">
        <f t="shared" si="8"/>
        <v>9000</v>
      </c>
      <c r="H80" s="94">
        <f t="shared" si="8"/>
        <v>9000</v>
      </c>
    </row>
    <row r="81" spans="1:8" ht="84">
      <c r="A81" s="30">
        <v>25</v>
      </c>
      <c r="B81" s="40" t="s">
        <v>95</v>
      </c>
      <c r="C81" s="98">
        <v>130082020</v>
      </c>
      <c r="D81" s="66"/>
      <c r="E81" s="66"/>
      <c r="F81" s="94">
        <f t="shared" si="8"/>
        <v>9000</v>
      </c>
      <c r="G81" s="94">
        <f t="shared" si="8"/>
        <v>9000</v>
      </c>
      <c r="H81" s="94">
        <f t="shared" si="8"/>
        <v>9000</v>
      </c>
    </row>
    <row r="82" spans="1:8" ht="24">
      <c r="A82" s="30">
        <v>26</v>
      </c>
      <c r="B82" s="40" t="s">
        <v>182</v>
      </c>
      <c r="C82" s="98">
        <v>130082020</v>
      </c>
      <c r="D82" s="66" t="s">
        <v>183</v>
      </c>
      <c r="E82" s="66"/>
      <c r="F82" s="94">
        <f t="shared" si="8"/>
        <v>9000</v>
      </c>
      <c r="G82" s="94">
        <f t="shared" si="8"/>
        <v>9000</v>
      </c>
      <c r="H82" s="94">
        <f t="shared" si="8"/>
        <v>9000</v>
      </c>
    </row>
    <row r="83" spans="1:8" ht="24">
      <c r="A83" s="30">
        <v>27</v>
      </c>
      <c r="B83" s="40" t="s">
        <v>185</v>
      </c>
      <c r="C83" s="98">
        <v>130082020</v>
      </c>
      <c r="D83" s="66" t="s">
        <v>186</v>
      </c>
      <c r="E83" s="66"/>
      <c r="F83" s="94">
        <f t="shared" si="8"/>
        <v>9000</v>
      </c>
      <c r="G83" s="94">
        <f t="shared" si="8"/>
        <v>9000</v>
      </c>
      <c r="H83" s="94">
        <f t="shared" si="8"/>
        <v>9000</v>
      </c>
    </row>
    <row r="84" spans="1:8" ht="24">
      <c r="A84" s="30">
        <v>28</v>
      </c>
      <c r="B84" s="40" t="s">
        <v>403</v>
      </c>
      <c r="C84" s="98">
        <v>130082020</v>
      </c>
      <c r="D84" s="66" t="s">
        <v>186</v>
      </c>
      <c r="E84" s="66" t="s">
        <v>318</v>
      </c>
      <c r="F84" s="94">
        <f t="shared" si="8"/>
        <v>9000</v>
      </c>
      <c r="G84" s="94">
        <f t="shared" si="8"/>
        <v>9000</v>
      </c>
      <c r="H84" s="94">
        <f t="shared" si="8"/>
        <v>9000</v>
      </c>
    </row>
    <row r="85" spans="1:8" ht="25.5" customHeight="1">
      <c r="A85" s="30">
        <v>29</v>
      </c>
      <c r="B85" s="40" t="s">
        <v>185</v>
      </c>
      <c r="C85" s="98">
        <v>130082020</v>
      </c>
      <c r="D85" s="66" t="s">
        <v>186</v>
      </c>
      <c r="E85" s="66" t="s">
        <v>319</v>
      </c>
      <c r="F85" s="94">
        <v>9000</v>
      </c>
      <c r="G85" s="92">
        <v>9000</v>
      </c>
      <c r="H85" s="92">
        <v>9000</v>
      </c>
    </row>
    <row r="86" spans="1:8" ht="24">
      <c r="A86" s="30">
        <v>30</v>
      </c>
      <c r="B86" s="40" t="s">
        <v>100</v>
      </c>
      <c r="C86" s="98">
        <v>140000000</v>
      </c>
      <c r="D86" s="66"/>
      <c r="E86" s="66"/>
      <c r="F86" s="94">
        <f>F87</f>
        <v>140452</v>
      </c>
      <c r="G86" s="92">
        <f>G87</f>
        <v>140452</v>
      </c>
      <c r="H86" s="92">
        <f>H87</f>
        <v>140452</v>
      </c>
    </row>
    <row r="87" spans="1:9" ht="87.75" customHeight="1">
      <c r="A87" s="30">
        <v>31</v>
      </c>
      <c r="B87" s="40" t="s">
        <v>106</v>
      </c>
      <c r="C87" s="98">
        <v>140082060</v>
      </c>
      <c r="D87" s="66"/>
      <c r="E87" s="66"/>
      <c r="F87" s="94">
        <f>F88+F92</f>
        <v>140452</v>
      </c>
      <c r="G87" s="92">
        <f>G88+G92</f>
        <v>140452</v>
      </c>
      <c r="H87" s="92">
        <f>H88+H92</f>
        <v>140452</v>
      </c>
      <c r="I87" s="51"/>
    </row>
    <row r="88" spans="1:9" ht="12.75">
      <c r="A88" s="30">
        <v>32</v>
      </c>
      <c r="B88" s="40" t="s">
        <v>281</v>
      </c>
      <c r="C88" s="98">
        <v>140082060</v>
      </c>
      <c r="D88" s="66" t="s">
        <v>399</v>
      </c>
      <c r="E88" s="66"/>
      <c r="F88" s="94">
        <f aca="true" t="shared" si="9" ref="F88:H90">F89</f>
        <v>140452</v>
      </c>
      <c r="G88" s="92">
        <f t="shared" si="9"/>
        <v>140452</v>
      </c>
      <c r="H88" s="92">
        <f t="shared" si="9"/>
        <v>140452</v>
      </c>
      <c r="I88" s="51"/>
    </row>
    <row r="89" spans="1:9" ht="12.75">
      <c r="A89" s="69">
        <v>33</v>
      </c>
      <c r="B89" s="43" t="s">
        <v>290</v>
      </c>
      <c r="C89" s="98">
        <v>140082060</v>
      </c>
      <c r="D89" s="66" t="s">
        <v>282</v>
      </c>
      <c r="E89" s="66"/>
      <c r="F89" s="94">
        <f t="shared" si="9"/>
        <v>140452</v>
      </c>
      <c r="G89" s="92">
        <f t="shared" si="9"/>
        <v>140452</v>
      </c>
      <c r="H89" s="92">
        <f t="shared" si="9"/>
        <v>140452</v>
      </c>
      <c r="I89" s="51"/>
    </row>
    <row r="90" spans="1:9" ht="12.75">
      <c r="A90" s="69">
        <v>34</v>
      </c>
      <c r="B90" s="40" t="s">
        <v>416</v>
      </c>
      <c r="C90" s="98">
        <v>140082060</v>
      </c>
      <c r="D90" s="66" t="s">
        <v>282</v>
      </c>
      <c r="E90" s="66" t="s">
        <v>395</v>
      </c>
      <c r="F90" s="94">
        <f t="shared" si="9"/>
        <v>140452</v>
      </c>
      <c r="G90" s="92">
        <f t="shared" si="9"/>
        <v>140452</v>
      </c>
      <c r="H90" s="92">
        <f t="shared" si="9"/>
        <v>140452</v>
      </c>
      <c r="I90" s="51"/>
    </row>
    <row r="91" spans="1:9" ht="16.5" customHeight="1">
      <c r="A91" s="69">
        <v>35</v>
      </c>
      <c r="B91" s="40" t="s">
        <v>407</v>
      </c>
      <c r="C91" s="98">
        <v>140082060</v>
      </c>
      <c r="D91" s="66" t="s">
        <v>282</v>
      </c>
      <c r="E91" s="66" t="s">
        <v>396</v>
      </c>
      <c r="F91" s="94">
        <v>140452</v>
      </c>
      <c r="G91" s="92">
        <v>140452</v>
      </c>
      <c r="H91" s="92">
        <v>140452</v>
      </c>
      <c r="I91" s="51"/>
    </row>
    <row r="92" spans="1:9" ht="1.5" customHeight="1" hidden="1">
      <c r="A92" s="69">
        <v>21</v>
      </c>
      <c r="B92" s="40" t="s">
        <v>274</v>
      </c>
      <c r="C92" s="98">
        <v>210080610</v>
      </c>
      <c r="D92" s="66" t="s">
        <v>183</v>
      </c>
      <c r="E92" s="66"/>
      <c r="F92" s="94">
        <f aca="true" t="shared" si="10" ref="F92:H94">F93</f>
        <v>0</v>
      </c>
      <c r="G92" s="92">
        <f>G93</f>
        <v>0</v>
      </c>
      <c r="H92" s="92">
        <f t="shared" si="10"/>
        <v>0</v>
      </c>
      <c r="I92" s="51"/>
    </row>
    <row r="93" spans="1:9" ht="24" customHeight="1" hidden="1">
      <c r="A93" s="69">
        <v>22</v>
      </c>
      <c r="B93" s="44" t="s">
        <v>185</v>
      </c>
      <c r="C93" s="98">
        <v>210080610</v>
      </c>
      <c r="D93" s="66" t="s">
        <v>186</v>
      </c>
      <c r="E93" s="66"/>
      <c r="F93" s="94">
        <f>F94</f>
        <v>0</v>
      </c>
      <c r="G93" s="92">
        <f>G94</f>
        <v>0</v>
      </c>
      <c r="H93" s="92">
        <f>H94</f>
        <v>0</v>
      </c>
      <c r="I93" s="51"/>
    </row>
    <row r="94" spans="1:9" ht="12.75" hidden="1">
      <c r="A94" s="69">
        <v>23</v>
      </c>
      <c r="B94" s="39" t="s">
        <v>431</v>
      </c>
      <c r="C94" s="98">
        <v>210080610</v>
      </c>
      <c r="D94" s="66" t="s">
        <v>186</v>
      </c>
      <c r="E94" s="66" t="s">
        <v>203</v>
      </c>
      <c r="F94" s="94">
        <f t="shared" si="10"/>
        <v>0</v>
      </c>
      <c r="G94" s="92">
        <f t="shared" si="10"/>
        <v>0</v>
      </c>
      <c r="H94" s="92">
        <f t="shared" si="10"/>
        <v>0</v>
      </c>
      <c r="I94" s="51"/>
    </row>
    <row r="95" spans="1:9" ht="9.75" customHeight="1" hidden="1">
      <c r="A95" s="69">
        <v>24</v>
      </c>
      <c r="B95" s="39" t="s">
        <v>432</v>
      </c>
      <c r="C95" s="98">
        <v>210080610</v>
      </c>
      <c r="D95" s="66" t="s">
        <v>186</v>
      </c>
      <c r="E95" s="66" t="s">
        <v>294</v>
      </c>
      <c r="F95" s="94">
        <v>0</v>
      </c>
      <c r="G95" s="92">
        <v>0</v>
      </c>
      <c r="H95" s="92">
        <v>0</v>
      </c>
      <c r="I95" s="51"/>
    </row>
    <row r="96" spans="1:9" ht="24">
      <c r="A96" s="69">
        <v>36</v>
      </c>
      <c r="B96" s="45" t="s">
        <v>485</v>
      </c>
      <c r="C96" s="97">
        <v>8100000000</v>
      </c>
      <c r="D96" s="67"/>
      <c r="E96" s="68"/>
      <c r="F96" s="94">
        <f>F97</f>
        <v>1465675</v>
      </c>
      <c r="G96" s="94">
        <f>G97</f>
        <v>1404730</v>
      </c>
      <c r="H96" s="94">
        <f>H97</f>
        <v>1348970</v>
      </c>
      <c r="I96" s="51"/>
    </row>
    <row r="97" spans="1:8" ht="24">
      <c r="A97" s="69">
        <v>37</v>
      </c>
      <c r="B97" s="45" t="s">
        <v>87</v>
      </c>
      <c r="C97" s="97">
        <v>8110000000</v>
      </c>
      <c r="D97" s="67"/>
      <c r="E97" s="68"/>
      <c r="F97" s="94">
        <f>F107+F113+F117+F98</f>
        <v>1465675</v>
      </c>
      <c r="G97" s="94">
        <f>G107+G113+G117+G98</f>
        <v>1404730</v>
      </c>
      <c r="H97" s="94">
        <f>H107+H113+H117+H98</f>
        <v>1348970</v>
      </c>
    </row>
    <row r="98" spans="1:8" ht="24.75" customHeight="1">
      <c r="A98" s="69">
        <v>38</v>
      </c>
      <c r="B98" s="39" t="s">
        <v>124</v>
      </c>
      <c r="C98" s="97">
        <v>8110051180</v>
      </c>
      <c r="D98" s="64"/>
      <c r="E98" s="64"/>
      <c r="F98" s="94">
        <f>F99+F103</f>
        <v>36404</v>
      </c>
      <c r="G98" s="94">
        <f>G99+G103</f>
        <v>36929</v>
      </c>
      <c r="H98" s="94">
        <f>H99+H103</f>
        <v>38729</v>
      </c>
    </row>
    <row r="99" spans="1:8" ht="23.25" customHeight="1">
      <c r="A99" s="69">
        <v>39</v>
      </c>
      <c r="B99" s="45" t="s">
        <v>184</v>
      </c>
      <c r="C99" s="97">
        <v>8110051180</v>
      </c>
      <c r="D99" s="64" t="s">
        <v>214</v>
      </c>
      <c r="E99" s="64"/>
      <c r="F99" s="94">
        <f aca="true" t="shared" si="11" ref="F99:H101">F100</f>
        <v>21899.539999999997</v>
      </c>
      <c r="G99" s="94">
        <f t="shared" si="11"/>
        <v>21899.539999999997</v>
      </c>
      <c r="H99" s="94">
        <f t="shared" si="11"/>
        <v>21899.539999999997</v>
      </c>
    </row>
    <row r="100" spans="1:8" ht="16.5" customHeight="1">
      <c r="A100" s="69">
        <v>40</v>
      </c>
      <c r="B100" s="45" t="s">
        <v>484</v>
      </c>
      <c r="C100" s="99">
        <v>8110051180</v>
      </c>
      <c r="D100" s="68" t="s">
        <v>181</v>
      </c>
      <c r="E100" s="68"/>
      <c r="F100" s="94">
        <f t="shared" si="11"/>
        <v>21899.539999999997</v>
      </c>
      <c r="G100" s="94">
        <f t="shared" si="11"/>
        <v>21899.539999999997</v>
      </c>
      <c r="H100" s="94">
        <f t="shared" si="11"/>
        <v>21899.539999999997</v>
      </c>
    </row>
    <row r="101" spans="1:8" ht="20.25" customHeight="1">
      <c r="A101" s="69">
        <v>41</v>
      </c>
      <c r="B101" s="39" t="s">
        <v>401</v>
      </c>
      <c r="C101" s="99">
        <v>8110051180</v>
      </c>
      <c r="D101" s="68" t="s">
        <v>181</v>
      </c>
      <c r="E101" s="64" t="s">
        <v>389</v>
      </c>
      <c r="F101" s="94">
        <f t="shared" si="11"/>
        <v>21899.539999999997</v>
      </c>
      <c r="G101" s="94">
        <f t="shared" si="11"/>
        <v>21899.539999999997</v>
      </c>
      <c r="H101" s="94">
        <f>H102</f>
        <v>21899.539999999997</v>
      </c>
    </row>
    <row r="102" spans="1:8" ht="21.75" customHeight="1">
      <c r="A102" s="69">
        <v>42</v>
      </c>
      <c r="B102" s="39" t="s">
        <v>402</v>
      </c>
      <c r="C102" s="99">
        <v>8110051180</v>
      </c>
      <c r="D102" s="68" t="s">
        <v>181</v>
      </c>
      <c r="E102" s="64" t="s">
        <v>390</v>
      </c>
      <c r="F102" s="94">
        <f>5079.62+16819.92</f>
        <v>21899.539999999997</v>
      </c>
      <c r="G102" s="94">
        <f>5079.62+16819.92</f>
        <v>21899.539999999997</v>
      </c>
      <c r="H102" s="94">
        <f>5079.62+16819.92</f>
        <v>21899.539999999997</v>
      </c>
    </row>
    <row r="103" spans="1:8" ht="27.75" customHeight="1">
      <c r="A103" s="69">
        <v>43</v>
      </c>
      <c r="B103" s="45" t="s">
        <v>182</v>
      </c>
      <c r="C103" s="99">
        <v>8110051180</v>
      </c>
      <c r="D103" s="68" t="s">
        <v>183</v>
      </c>
      <c r="E103" s="68"/>
      <c r="F103" s="94">
        <f aca="true" t="shared" si="12" ref="F103:H104">F104</f>
        <v>14504.46</v>
      </c>
      <c r="G103" s="94">
        <f t="shared" si="12"/>
        <v>15029.46</v>
      </c>
      <c r="H103" s="94">
        <f t="shared" si="12"/>
        <v>16829.46</v>
      </c>
    </row>
    <row r="104" spans="1:8" ht="27" customHeight="1">
      <c r="A104" s="69">
        <v>44</v>
      </c>
      <c r="B104" s="45" t="s">
        <v>185</v>
      </c>
      <c r="C104" s="99">
        <v>8110051180</v>
      </c>
      <c r="D104" s="68" t="s">
        <v>186</v>
      </c>
      <c r="E104" s="68"/>
      <c r="F104" s="94">
        <f t="shared" si="12"/>
        <v>14504.46</v>
      </c>
      <c r="G104" s="94">
        <f t="shared" si="12"/>
        <v>15029.46</v>
      </c>
      <c r="H104" s="94">
        <f t="shared" si="12"/>
        <v>16829.46</v>
      </c>
    </row>
    <row r="105" spans="1:8" ht="20.25" customHeight="1">
      <c r="A105" s="69">
        <v>45</v>
      </c>
      <c r="B105" s="39" t="s">
        <v>401</v>
      </c>
      <c r="C105" s="99">
        <v>8110051180</v>
      </c>
      <c r="D105" s="68" t="s">
        <v>186</v>
      </c>
      <c r="E105" s="64" t="s">
        <v>389</v>
      </c>
      <c r="F105" s="94">
        <f>F106</f>
        <v>14504.46</v>
      </c>
      <c r="G105" s="94">
        <f>G106</f>
        <v>15029.46</v>
      </c>
      <c r="H105" s="94">
        <f>H106</f>
        <v>16829.46</v>
      </c>
    </row>
    <row r="106" spans="1:8" ht="22.5" customHeight="1">
      <c r="A106" s="69">
        <v>46</v>
      </c>
      <c r="B106" s="39" t="s">
        <v>402</v>
      </c>
      <c r="C106" s="99">
        <v>8110051180</v>
      </c>
      <c r="D106" s="68" t="s">
        <v>186</v>
      </c>
      <c r="E106" s="64" t="s">
        <v>390</v>
      </c>
      <c r="F106" s="94">
        <v>14504.46</v>
      </c>
      <c r="G106" s="94">
        <v>15029.46</v>
      </c>
      <c r="H106" s="94">
        <v>16829.46</v>
      </c>
    </row>
    <row r="107" spans="1:8" ht="14.25" customHeight="1">
      <c r="A107" s="69">
        <v>47</v>
      </c>
      <c r="B107" s="39" t="s">
        <v>92</v>
      </c>
      <c r="C107" s="97">
        <v>8110075140</v>
      </c>
      <c r="D107" s="64"/>
      <c r="E107" s="64"/>
      <c r="F107" s="94">
        <f aca="true" t="shared" si="13" ref="F107:H110">F108</f>
        <v>190</v>
      </c>
      <c r="G107" s="93">
        <f t="shared" si="13"/>
        <v>190</v>
      </c>
      <c r="H107" s="93">
        <f t="shared" si="13"/>
        <v>190</v>
      </c>
    </row>
    <row r="108" spans="1:8" ht="14.25" customHeight="1">
      <c r="A108" s="69">
        <v>48</v>
      </c>
      <c r="B108" s="40" t="s">
        <v>182</v>
      </c>
      <c r="C108" s="98">
        <v>8110075140</v>
      </c>
      <c r="D108" s="66" t="s">
        <v>183</v>
      </c>
      <c r="E108" s="66"/>
      <c r="F108" s="94">
        <f t="shared" si="13"/>
        <v>190</v>
      </c>
      <c r="G108" s="93">
        <f t="shared" si="13"/>
        <v>190</v>
      </c>
      <c r="H108" s="93">
        <f t="shared" si="13"/>
        <v>190</v>
      </c>
    </row>
    <row r="109" spans="1:8" ht="27" customHeight="1">
      <c r="A109" s="69">
        <v>49</v>
      </c>
      <c r="B109" s="40" t="s">
        <v>185</v>
      </c>
      <c r="C109" s="98">
        <v>8110075140</v>
      </c>
      <c r="D109" s="66" t="s">
        <v>186</v>
      </c>
      <c r="E109" s="66"/>
      <c r="F109" s="94">
        <f t="shared" si="13"/>
        <v>190</v>
      </c>
      <c r="G109" s="93">
        <f t="shared" si="13"/>
        <v>190</v>
      </c>
      <c r="H109" s="93">
        <f t="shared" si="13"/>
        <v>190</v>
      </c>
    </row>
    <row r="110" spans="1:8" ht="14.25" customHeight="1">
      <c r="A110" s="69">
        <v>50</v>
      </c>
      <c r="B110" s="39" t="s">
        <v>369</v>
      </c>
      <c r="C110" s="98">
        <v>8110075140</v>
      </c>
      <c r="D110" s="66" t="s">
        <v>186</v>
      </c>
      <c r="E110" s="66" t="s">
        <v>384</v>
      </c>
      <c r="F110" s="94">
        <f t="shared" si="13"/>
        <v>190</v>
      </c>
      <c r="G110" s="93">
        <f t="shared" si="13"/>
        <v>190</v>
      </c>
      <c r="H110" s="93">
        <f t="shared" si="13"/>
        <v>190</v>
      </c>
    </row>
    <row r="111" spans="1:8" ht="14.25" customHeight="1">
      <c r="A111" s="69">
        <v>51</v>
      </c>
      <c r="B111" s="39" t="s">
        <v>400</v>
      </c>
      <c r="C111" s="98">
        <v>8110075140</v>
      </c>
      <c r="D111" s="66" t="s">
        <v>186</v>
      </c>
      <c r="E111" s="64" t="s">
        <v>388</v>
      </c>
      <c r="F111" s="94">
        <v>190</v>
      </c>
      <c r="G111" s="93">
        <v>190</v>
      </c>
      <c r="H111" s="93">
        <v>190</v>
      </c>
    </row>
    <row r="112" spans="1:8" ht="51.75" customHeight="1">
      <c r="A112" s="69">
        <v>52</v>
      </c>
      <c r="B112" s="39" t="s">
        <v>88</v>
      </c>
      <c r="C112" s="97">
        <v>8110080050</v>
      </c>
      <c r="D112" s="64"/>
      <c r="E112" s="64"/>
      <c r="F112" s="94">
        <f aca="true" t="shared" si="14" ref="F112:H115">F113</f>
        <v>1000</v>
      </c>
      <c r="G112" s="93">
        <f t="shared" si="14"/>
        <v>1000</v>
      </c>
      <c r="H112" s="93">
        <f t="shared" si="14"/>
        <v>1000</v>
      </c>
    </row>
    <row r="113" spans="1:8" ht="16.5" customHeight="1">
      <c r="A113" s="69">
        <v>53</v>
      </c>
      <c r="B113" s="39" t="s">
        <v>487</v>
      </c>
      <c r="C113" s="97">
        <v>8110080050</v>
      </c>
      <c r="D113" s="64" t="s">
        <v>488</v>
      </c>
      <c r="E113" s="64"/>
      <c r="F113" s="94">
        <f t="shared" si="14"/>
        <v>1000</v>
      </c>
      <c r="G113" s="92">
        <f t="shared" si="14"/>
        <v>1000</v>
      </c>
      <c r="H113" s="92">
        <f t="shared" si="14"/>
        <v>1000</v>
      </c>
    </row>
    <row r="114" spans="1:8" ht="12" customHeight="1">
      <c r="A114" s="69">
        <v>54</v>
      </c>
      <c r="B114" s="39" t="s">
        <v>213</v>
      </c>
      <c r="C114" s="97">
        <v>8110080050</v>
      </c>
      <c r="D114" s="64" t="s">
        <v>212</v>
      </c>
      <c r="E114" s="64"/>
      <c r="F114" s="94">
        <f t="shared" si="14"/>
        <v>1000</v>
      </c>
      <c r="G114" s="93">
        <f t="shared" si="14"/>
        <v>1000</v>
      </c>
      <c r="H114" s="93">
        <f t="shared" si="14"/>
        <v>1000</v>
      </c>
    </row>
    <row r="115" spans="1:8" ht="12" customHeight="1">
      <c r="A115" s="30">
        <v>55</v>
      </c>
      <c r="B115" s="39" t="s">
        <v>369</v>
      </c>
      <c r="C115" s="97">
        <v>8110080050</v>
      </c>
      <c r="D115" s="64" t="s">
        <v>212</v>
      </c>
      <c r="E115" s="64" t="s">
        <v>384</v>
      </c>
      <c r="F115" s="94">
        <f t="shared" si="14"/>
        <v>1000</v>
      </c>
      <c r="G115" s="93">
        <f t="shared" si="14"/>
        <v>1000</v>
      </c>
      <c r="H115" s="93">
        <f t="shared" si="14"/>
        <v>1000</v>
      </c>
    </row>
    <row r="116" spans="1:8" ht="14.25" customHeight="1">
      <c r="A116" s="30">
        <v>56</v>
      </c>
      <c r="B116" s="39" t="s">
        <v>372</v>
      </c>
      <c r="C116" s="97">
        <v>8110080050</v>
      </c>
      <c r="D116" s="65">
        <v>870</v>
      </c>
      <c r="E116" s="66" t="s">
        <v>387</v>
      </c>
      <c r="F116" s="94">
        <v>1000</v>
      </c>
      <c r="G116" s="93">
        <v>1000</v>
      </c>
      <c r="H116" s="93">
        <v>1000</v>
      </c>
    </row>
    <row r="117" spans="1:8" ht="36" customHeight="1">
      <c r="A117" s="30">
        <v>57</v>
      </c>
      <c r="B117" s="45" t="s">
        <v>486</v>
      </c>
      <c r="C117" s="97">
        <v>8110080210</v>
      </c>
      <c r="D117" s="30"/>
      <c r="E117" s="64"/>
      <c r="F117" s="94">
        <f>F118+F122+F126</f>
        <v>1428081</v>
      </c>
      <c r="G117" s="94">
        <f>G118+G122+G126</f>
        <v>1366611</v>
      </c>
      <c r="H117" s="94">
        <f>H118+H122+H126</f>
        <v>1309051</v>
      </c>
    </row>
    <row r="118" spans="1:8" ht="25.5" customHeight="1">
      <c r="A118" s="30">
        <v>58</v>
      </c>
      <c r="B118" s="45" t="s">
        <v>184</v>
      </c>
      <c r="C118" s="97">
        <v>8110080210</v>
      </c>
      <c r="D118" s="30">
        <v>100</v>
      </c>
      <c r="E118" s="64"/>
      <c r="F118" s="124">
        <f>F119</f>
        <v>1120018</v>
      </c>
      <c r="G118" s="93">
        <f aca="true" t="shared" si="15" ref="G118:H120">G119</f>
        <v>1120018</v>
      </c>
      <c r="H118" s="93">
        <f t="shared" si="15"/>
        <v>1120018</v>
      </c>
    </row>
    <row r="119" spans="1:8" ht="24" customHeight="1">
      <c r="A119" s="30">
        <v>59</v>
      </c>
      <c r="B119" s="40" t="s">
        <v>484</v>
      </c>
      <c r="C119" s="98">
        <v>8110080210</v>
      </c>
      <c r="D119" s="65">
        <v>120</v>
      </c>
      <c r="E119" s="66"/>
      <c r="F119" s="124">
        <f>F120</f>
        <v>1120018</v>
      </c>
      <c r="G119" s="92">
        <f t="shared" si="15"/>
        <v>1120018</v>
      </c>
      <c r="H119" s="92">
        <f t="shared" si="15"/>
        <v>1120018</v>
      </c>
    </row>
    <row r="120" spans="1:8" ht="12.75" customHeight="1">
      <c r="A120" s="30">
        <v>60</v>
      </c>
      <c r="B120" s="39" t="s">
        <v>369</v>
      </c>
      <c r="C120" s="98">
        <v>8110080210</v>
      </c>
      <c r="D120" s="65">
        <v>120</v>
      </c>
      <c r="E120" s="66" t="s">
        <v>384</v>
      </c>
      <c r="F120" s="124">
        <f>F121</f>
        <v>1120018</v>
      </c>
      <c r="G120" s="92">
        <f t="shared" si="15"/>
        <v>1120018</v>
      </c>
      <c r="H120" s="92">
        <f t="shared" si="15"/>
        <v>1120018</v>
      </c>
    </row>
    <row r="121" spans="1:8" ht="36" customHeight="1">
      <c r="A121" s="30">
        <v>61</v>
      </c>
      <c r="B121" s="45" t="s">
        <v>371</v>
      </c>
      <c r="C121" s="98">
        <v>8110080210</v>
      </c>
      <c r="D121" s="30">
        <v>120</v>
      </c>
      <c r="E121" s="64" t="s">
        <v>386</v>
      </c>
      <c r="F121" s="124">
        <v>1120018</v>
      </c>
      <c r="G121" s="92">
        <v>1120018</v>
      </c>
      <c r="H121" s="92">
        <v>1120018</v>
      </c>
    </row>
    <row r="122" spans="1:8" ht="24" customHeight="1">
      <c r="A122" s="30">
        <v>62</v>
      </c>
      <c r="B122" s="40" t="s">
        <v>182</v>
      </c>
      <c r="C122" s="98">
        <v>8110080210</v>
      </c>
      <c r="D122" s="65">
        <v>200</v>
      </c>
      <c r="E122" s="66"/>
      <c r="F122" s="124">
        <f>F123</f>
        <v>301417</v>
      </c>
      <c r="G122" s="92">
        <f aca="true" t="shared" si="16" ref="G122:H124">G123</f>
        <v>239947</v>
      </c>
      <c r="H122" s="92">
        <f t="shared" si="16"/>
        <v>182387</v>
      </c>
    </row>
    <row r="123" spans="1:8" ht="23.25" customHeight="1">
      <c r="A123" s="30">
        <v>63</v>
      </c>
      <c r="B123" s="40" t="s">
        <v>185</v>
      </c>
      <c r="C123" s="98">
        <v>8110080210</v>
      </c>
      <c r="D123" s="65">
        <v>240</v>
      </c>
      <c r="E123" s="66"/>
      <c r="F123" s="124">
        <f>F124</f>
        <v>301417</v>
      </c>
      <c r="G123" s="92">
        <f t="shared" si="16"/>
        <v>239947</v>
      </c>
      <c r="H123" s="92">
        <f t="shared" si="16"/>
        <v>182387</v>
      </c>
    </row>
    <row r="124" spans="1:8" ht="12" customHeight="1">
      <c r="A124" s="30">
        <v>64</v>
      </c>
      <c r="B124" s="39" t="s">
        <v>369</v>
      </c>
      <c r="C124" s="98">
        <v>8110080210</v>
      </c>
      <c r="D124" s="65">
        <v>240</v>
      </c>
      <c r="E124" s="66" t="s">
        <v>384</v>
      </c>
      <c r="F124" s="124">
        <f>F125</f>
        <v>301417</v>
      </c>
      <c r="G124" s="93">
        <f t="shared" si="16"/>
        <v>239947</v>
      </c>
      <c r="H124" s="93">
        <f t="shared" si="16"/>
        <v>182387</v>
      </c>
    </row>
    <row r="125" spans="1:8" ht="23.25" customHeight="1">
      <c r="A125" s="30">
        <v>65</v>
      </c>
      <c r="B125" s="45" t="s">
        <v>371</v>
      </c>
      <c r="C125" s="98">
        <v>8110080210</v>
      </c>
      <c r="D125" s="30">
        <v>240</v>
      </c>
      <c r="E125" s="64" t="s">
        <v>386</v>
      </c>
      <c r="F125" s="124">
        <v>301417</v>
      </c>
      <c r="G125" s="92">
        <v>239947</v>
      </c>
      <c r="H125" s="92">
        <v>182387</v>
      </c>
    </row>
    <row r="126" spans="1:8" ht="14.25" customHeight="1">
      <c r="A126" s="30">
        <v>66</v>
      </c>
      <c r="B126" s="40" t="s">
        <v>487</v>
      </c>
      <c r="C126" s="98">
        <v>8110080210</v>
      </c>
      <c r="D126" s="65">
        <v>800</v>
      </c>
      <c r="E126" s="66"/>
      <c r="F126" s="94">
        <f aca="true" t="shared" si="17" ref="F126:H127">F127</f>
        <v>6646</v>
      </c>
      <c r="G126" s="92">
        <f>G127</f>
        <v>6646</v>
      </c>
      <c r="H126" s="92">
        <f t="shared" si="17"/>
        <v>6646</v>
      </c>
    </row>
    <row r="127" spans="1:8" ht="12.75">
      <c r="A127" s="70">
        <v>67</v>
      </c>
      <c r="B127" s="40" t="s">
        <v>216</v>
      </c>
      <c r="C127" s="98">
        <v>8110080210</v>
      </c>
      <c r="D127" s="65">
        <v>850</v>
      </c>
      <c r="E127" s="66"/>
      <c r="F127" s="94">
        <f t="shared" si="17"/>
        <v>6646</v>
      </c>
      <c r="G127" s="92">
        <f t="shared" si="17"/>
        <v>6646</v>
      </c>
      <c r="H127" s="92">
        <f t="shared" si="17"/>
        <v>6646</v>
      </c>
    </row>
    <row r="128" spans="1:8" ht="12.75">
      <c r="A128" s="30">
        <v>68</v>
      </c>
      <c r="B128" s="39" t="s">
        <v>369</v>
      </c>
      <c r="C128" s="98">
        <v>8110080210</v>
      </c>
      <c r="D128" s="65">
        <v>850</v>
      </c>
      <c r="E128" s="66" t="s">
        <v>384</v>
      </c>
      <c r="F128" s="94">
        <f>F129</f>
        <v>6646</v>
      </c>
      <c r="G128" s="92">
        <f>G129</f>
        <v>6646</v>
      </c>
      <c r="H128" s="92">
        <f>H129</f>
        <v>6646</v>
      </c>
    </row>
    <row r="129" spans="1:8" ht="37.5" customHeight="1">
      <c r="A129" s="30">
        <v>69</v>
      </c>
      <c r="B129" s="45" t="s">
        <v>371</v>
      </c>
      <c r="C129" s="98">
        <v>8110080210</v>
      </c>
      <c r="D129" s="65">
        <v>850</v>
      </c>
      <c r="E129" s="66" t="s">
        <v>386</v>
      </c>
      <c r="F129" s="94">
        <v>6646</v>
      </c>
      <c r="G129" s="92">
        <v>6646</v>
      </c>
      <c r="H129" s="92">
        <v>6646</v>
      </c>
    </row>
    <row r="130" spans="1:8" ht="20.25" customHeight="1" hidden="1">
      <c r="A130" s="30">
        <v>101</v>
      </c>
      <c r="B130" s="40" t="s">
        <v>93</v>
      </c>
      <c r="C130" s="99">
        <v>8110080850</v>
      </c>
      <c r="D130" s="65"/>
      <c r="E130" s="66"/>
      <c r="F130" s="94">
        <f aca="true" t="shared" si="18" ref="F130:H132">F131</f>
        <v>0</v>
      </c>
      <c r="G130" s="94">
        <f t="shared" si="18"/>
        <v>0</v>
      </c>
      <c r="H130" s="94">
        <f t="shared" si="18"/>
        <v>0</v>
      </c>
    </row>
    <row r="131" spans="1:8" ht="21.75" customHeight="1" hidden="1">
      <c r="A131" s="30">
        <v>102</v>
      </c>
      <c r="B131" s="45" t="s">
        <v>182</v>
      </c>
      <c r="C131" s="99">
        <v>8110080850</v>
      </c>
      <c r="D131" s="68" t="s">
        <v>183</v>
      </c>
      <c r="E131" s="68"/>
      <c r="F131" s="94">
        <f t="shared" si="18"/>
        <v>0</v>
      </c>
      <c r="G131" s="94">
        <f t="shared" si="18"/>
        <v>0</v>
      </c>
      <c r="H131" s="94">
        <f t="shared" si="18"/>
        <v>0</v>
      </c>
    </row>
    <row r="132" spans="1:8" ht="13.5" customHeight="1" hidden="1">
      <c r="A132" s="30">
        <v>103</v>
      </c>
      <c r="B132" s="45" t="s">
        <v>185</v>
      </c>
      <c r="C132" s="99">
        <v>8110080850</v>
      </c>
      <c r="D132" s="68" t="s">
        <v>186</v>
      </c>
      <c r="E132" s="68"/>
      <c r="F132" s="94">
        <f t="shared" si="18"/>
        <v>0</v>
      </c>
      <c r="G132" s="94">
        <f t="shared" si="18"/>
        <v>0</v>
      </c>
      <c r="H132" s="94">
        <f t="shared" si="18"/>
        <v>0</v>
      </c>
    </row>
    <row r="133" spans="1:8" ht="21" customHeight="1" hidden="1">
      <c r="A133" s="30">
        <v>104</v>
      </c>
      <c r="B133" s="39" t="s">
        <v>369</v>
      </c>
      <c r="C133" s="99">
        <v>8110080850</v>
      </c>
      <c r="D133" s="68" t="s">
        <v>186</v>
      </c>
      <c r="E133" s="64" t="s">
        <v>301</v>
      </c>
      <c r="F133" s="94">
        <f>F134</f>
        <v>0</v>
      </c>
      <c r="G133" s="94">
        <f>G134</f>
        <v>0</v>
      </c>
      <c r="H133" s="94">
        <f>H134</f>
        <v>0</v>
      </c>
    </row>
    <row r="134" spans="1:8" ht="33" customHeight="1" hidden="1">
      <c r="A134" s="30">
        <v>105</v>
      </c>
      <c r="B134" s="39" t="s">
        <v>400</v>
      </c>
      <c r="C134" s="99">
        <v>8110080850</v>
      </c>
      <c r="D134" s="68" t="s">
        <v>186</v>
      </c>
      <c r="E134" s="64" t="s">
        <v>388</v>
      </c>
      <c r="F134" s="94">
        <v>0</v>
      </c>
      <c r="G134" s="94">
        <v>0</v>
      </c>
      <c r="H134" s="94">
        <v>0</v>
      </c>
    </row>
    <row r="135" spans="1:8" ht="0.75" customHeight="1">
      <c r="A135" s="30">
        <v>62</v>
      </c>
      <c r="B135" s="76" t="s">
        <v>106</v>
      </c>
      <c r="C135" s="98">
        <v>8110082060</v>
      </c>
      <c r="D135" s="65"/>
      <c r="E135" s="66"/>
      <c r="F135" s="94">
        <f aca="true" t="shared" si="19" ref="F135:H138">F136</f>
        <v>0</v>
      </c>
      <c r="G135" s="92">
        <f t="shared" si="19"/>
        <v>0</v>
      </c>
      <c r="H135" s="92">
        <f t="shared" si="19"/>
        <v>0</v>
      </c>
    </row>
    <row r="136" spans="1:8" ht="12.75" hidden="1">
      <c r="A136" s="30">
        <v>56</v>
      </c>
      <c r="B136" s="39" t="s">
        <v>281</v>
      </c>
      <c r="C136" s="98">
        <v>8110082060</v>
      </c>
      <c r="D136" s="66" t="s">
        <v>399</v>
      </c>
      <c r="E136" s="66"/>
      <c r="F136" s="94">
        <f t="shared" si="19"/>
        <v>0</v>
      </c>
      <c r="G136" s="92">
        <f t="shared" si="19"/>
        <v>0</v>
      </c>
      <c r="H136" s="92">
        <f t="shared" si="19"/>
        <v>0</v>
      </c>
    </row>
    <row r="137" spans="1:8" ht="12.75" hidden="1">
      <c r="A137" s="30">
        <v>57</v>
      </c>
      <c r="B137" s="39" t="s">
        <v>290</v>
      </c>
      <c r="C137" s="98">
        <v>8110082060</v>
      </c>
      <c r="D137" s="66" t="s">
        <v>282</v>
      </c>
      <c r="E137" s="66"/>
      <c r="F137" s="94">
        <f t="shared" si="19"/>
        <v>0</v>
      </c>
      <c r="G137" s="92">
        <f t="shared" si="19"/>
        <v>0</v>
      </c>
      <c r="H137" s="92">
        <f t="shared" si="19"/>
        <v>0</v>
      </c>
    </row>
    <row r="138" spans="1:8" ht="24" hidden="1">
      <c r="A138" s="30">
        <v>58</v>
      </c>
      <c r="B138" s="102" t="s">
        <v>168</v>
      </c>
      <c r="C138" s="98">
        <v>8110082060</v>
      </c>
      <c r="D138" s="66" t="s">
        <v>282</v>
      </c>
      <c r="E138" s="66" t="s">
        <v>397</v>
      </c>
      <c r="F138" s="94">
        <f t="shared" si="19"/>
        <v>0</v>
      </c>
      <c r="G138" s="92">
        <f t="shared" si="19"/>
        <v>0</v>
      </c>
      <c r="H138" s="92">
        <f t="shared" si="19"/>
        <v>0</v>
      </c>
    </row>
    <row r="139" spans="1:8" ht="12.75" hidden="1">
      <c r="A139" s="30">
        <v>59</v>
      </c>
      <c r="B139" s="103" t="s">
        <v>293</v>
      </c>
      <c r="C139" s="98">
        <v>8110082060</v>
      </c>
      <c r="D139" s="66" t="s">
        <v>282</v>
      </c>
      <c r="E139" s="64" t="s">
        <v>398</v>
      </c>
      <c r="F139" s="94">
        <v>0</v>
      </c>
      <c r="G139" s="92">
        <v>0</v>
      </c>
      <c r="H139" s="92">
        <v>0</v>
      </c>
    </row>
    <row r="140" spans="1:8" ht="24" customHeight="1">
      <c r="A140" s="30">
        <v>70</v>
      </c>
      <c r="B140" s="45" t="s">
        <v>481</v>
      </c>
      <c r="C140" s="97">
        <v>9100000000</v>
      </c>
      <c r="D140" s="30"/>
      <c r="E140" s="64"/>
      <c r="F140" s="94">
        <v>584213</v>
      </c>
      <c r="G140" s="93">
        <f aca="true" t="shared" si="20" ref="G140:H145">G141</f>
        <v>588213</v>
      </c>
      <c r="H140" s="93">
        <f t="shared" si="20"/>
        <v>588213</v>
      </c>
    </row>
    <row r="141" spans="1:8" ht="12.75">
      <c r="A141" s="30">
        <v>71</v>
      </c>
      <c r="B141" s="39" t="s">
        <v>482</v>
      </c>
      <c r="C141" s="97">
        <v>9110000000</v>
      </c>
      <c r="D141" s="30"/>
      <c r="E141" s="64"/>
      <c r="F141" s="94">
        <v>584213</v>
      </c>
      <c r="G141" s="93">
        <f t="shared" si="20"/>
        <v>588213</v>
      </c>
      <c r="H141" s="93">
        <f t="shared" si="20"/>
        <v>588213</v>
      </c>
    </row>
    <row r="142" spans="1:8" ht="48.75" customHeight="1">
      <c r="A142" s="30">
        <v>72</v>
      </c>
      <c r="B142" s="45" t="s">
        <v>483</v>
      </c>
      <c r="C142" s="97">
        <v>9110080210</v>
      </c>
      <c r="D142" s="30"/>
      <c r="E142" s="64"/>
      <c r="F142" s="94">
        <v>584213</v>
      </c>
      <c r="G142" s="93">
        <f t="shared" si="20"/>
        <v>588213</v>
      </c>
      <c r="H142" s="93">
        <f t="shared" si="20"/>
        <v>588213</v>
      </c>
    </row>
    <row r="143" spans="1:8" ht="48" customHeight="1">
      <c r="A143" s="30">
        <v>73</v>
      </c>
      <c r="B143" s="45" t="s">
        <v>184</v>
      </c>
      <c r="C143" s="97">
        <v>9110080210</v>
      </c>
      <c r="D143" s="30">
        <v>100</v>
      </c>
      <c r="E143" s="64"/>
      <c r="F143" s="94">
        <v>584213</v>
      </c>
      <c r="G143" s="93">
        <f t="shared" si="20"/>
        <v>588213</v>
      </c>
      <c r="H143" s="93">
        <f t="shared" si="20"/>
        <v>588213</v>
      </c>
    </row>
    <row r="144" spans="1:8" ht="21.75" customHeight="1">
      <c r="A144" s="30">
        <v>74</v>
      </c>
      <c r="B144" s="40" t="s">
        <v>484</v>
      </c>
      <c r="C144" s="98">
        <v>9110080210</v>
      </c>
      <c r="D144" s="65">
        <v>120</v>
      </c>
      <c r="E144" s="66"/>
      <c r="F144" s="94">
        <v>584213</v>
      </c>
      <c r="G144" s="93">
        <f t="shared" si="20"/>
        <v>588213</v>
      </c>
      <c r="H144" s="93">
        <f t="shared" si="20"/>
        <v>588213</v>
      </c>
    </row>
    <row r="145" spans="1:8" ht="12.75">
      <c r="A145" s="30">
        <v>75</v>
      </c>
      <c r="B145" s="39" t="s">
        <v>369</v>
      </c>
      <c r="C145" s="98">
        <v>9110080210</v>
      </c>
      <c r="D145" s="65">
        <v>120</v>
      </c>
      <c r="E145" s="66" t="s">
        <v>384</v>
      </c>
      <c r="F145" s="94">
        <v>584213</v>
      </c>
      <c r="G145" s="93">
        <f t="shared" si="20"/>
        <v>588213</v>
      </c>
      <c r="H145" s="93">
        <f t="shared" si="20"/>
        <v>588213</v>
      </c>
    </row>
    <row r="146" spans="1:8" ht="24" customHeight="1">
      <c r="A146" s="30">
        <v>76</v>
      </c>
      <c r="B146" s="45" t="s">
        <v>410</v>
      </c>
      <c r="C146" s="98">
        <v>9110080210</v>
      </c>
      <c r="D146" s="65">
        <v>120</v>
      </c>
      <c r="E146" s="64" t="s">
        <v>385</v>
      </c>
      <c r="F146" s="94">
        <v>584213</v>
      </c>
      <c r="G146" s="93">
        <v>588213</v>
      </c>
      <c r="H146" s="93">
        <v>588213</v>
      </c>
    </row>
    <row r="147" spans="1:8" ht="12" customHeight="1">
      <c r="A147" s="30">
        <v>77</v>
      </c>
      <c r="B147" s="39" t="s">
        <v>418</v>
      </c>
      <c r="C147" s="97"/>
      <c r="D147" s="64"/>
      <c r="E147" s="30"/>
      <c r="F147" s="94"/>
      <c r="G147" s="93">
        <v>57470</v>
      </c>
      <c r="H147" s="93">
        <v>115030</v>
      </c>
    </row>
    <row r="148" spans="1:8" ht="12.75">
      <c r="A148" s="30">
        <v>78</v>
      </c>
      <c r="B148" s="39" t="s">
        <v>170</v>
      </c>
      <c r="C148" s="97"/>
      <c r="D148" s="64"/>
      <c r="E148" s="30"/>
      <c r="F148" s="123">
        <f>F140+F96+F15</f>
        <v>2298270</v>
      </c>
      <c r="G148" s="123">
        <f>G140+G96+G15+G147</f>
        <v>2298795</v>
      </c>
      <c r="H148" s="123">
        <f>H140+H96+H15+H147</f>
        <v>2300595</v>
      </c>
    </row>
    <row r="150" ht="12.75">
      <c r="F150" s="126"/>
    </row>
  </sheetData>
  <sheetProtection/>
  <mergeCells count="16">
    <mergeCell ref="A2:H2"/>
    <mergeCell ref="A1:H1"/>
    <mergeCell ref="A3:H3"/>
    <mergeCell ref="A11:A13"/>
    <mergeCell ref="B11:B13"/>
    <mergeCell ref="C11:C13"/>
    <mergeCell ref="D11:D13"/>
    <mergeCell ref="F11:F13"/>
    <mergeCell ref="G11:G13"/>
    <mergeCell ref="H11:H13"/>
    <mergeCell ref="E11:E13"/>
    <mergeCell ref="A4:H4"/>
    <mergeCell ref="A5:H5"/>
    <mergeCell ref="A6:H6"/>
    <mergeCell ref="A10:H10"/>
    <mergeCell ref="A8:H9"/>
  </mergeCells>
  <printOptions/>
  <pageMargins left="0.5905511811023623" right="0.1968503937007874" top="0.1968503937007874" bottom="0.1968503937007874" header="0.11811023622047245" footer="0.1968503937007874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I89"/>
  <sheetViews>
    <sheetView zoomScalePageLayoutView="0" workbookViewId="0" topLeftCell="A59">
      <selection activeCell="I9" sqref="I9"/>
    </sheetView>
  </sheetViews>
  <sheetFormatPr defaultColWidth="9.00390625" defaultRowHeight="12.75"/>
  <cols>
    <col min="1" max="1" width="3.25390625" style="183" customWidth="1"/>
    <col min="2" max="2" width="39.00390625" style="184" customWidth="1"/>
    <col min="3" max="3" width="9.875" style="0" customWidth="1"/>
    <col min="4" max="4" width="4.125" style="0" customWidth="1"/>
  </cols>
  <sheetData>
    <row r="1" spans="1:8" ht="12" customHeight="1">
      <c r="A1" s="226" t="s">
        <v>359</v>
      </c>
      <c r="B1" s="226"/>
      <c r="C1" s="226"/>
      <c r="D1" s="226"/>
      <c r="E1" s="226"/>
      <c r="F1" s="226"/>
      <c r="G1" s="226"/>
      <c r="H1" s="226"/>
    </row>
    <row r="2" spans="1:8" ht="12.75" customHeight="1">
      <c r="A2" s="226" t="s">
        <v>155</v>
      </c>
      <c r="B2" s="226"/>
      <c r="C2" s="226"/>
      <c r="D2" s="226"/>
      <c r="E2" s="226"/>
      <c r="F2" s="226"/>
      <c r="G2" s="226"/>
      <c r="H2" s="226"/>
    </row>
    <row r="3" spans="1:8" ht="13.5" customHeight="1">
      <c r="A3" s="226" t="s">
        <v>327</v>
      </c>
      <c r="B3" s="226"/>
      <c r="C3" s="226"/>
      <c r="D3" s="226"/>
      <c r="E3" s="226"/>
      <c r="F3" s="226"/>
      <c r="G3" s="226"/>
      <c r="H3" s="226"/>
    </row>
    <row r="4" spans="1:6" ht="54" customHeight="1">
      <c r="A4" s="320" t="s">
        <v>349</v>
      </c>
      <c r="B4" s="320"/>
      <c r="C4" s="320"/>
      <c r="D4" s="320"/>
      <c r="E4" s="320"/>
      <c r="F4" s="320"/>
    </row>
    <row r="5" spans="1:7" ht="19.5" customHeight="1">
      <c r="A5" s="321" t="s">
        <v>328</v>
      </c>
      <c r="B5" s="321"/>
      <c r="C5" s="321"/>
      <c r="D5" s="321"/>
      <c r="E5" s="321"/>
      <c r="F5" s="321"/>
      <c r="G5" s="321"/>
    </row>
    <row r="6" spans="1:7" ht="12.75">
      <c r="A6" s="322" t="s">
        <v>478</v>
      </c>
      <c r="B6" s="322"/>
      <c r="C6" s="322"/>
      <c r="D6" s="322"/>
      <c r="E6" s="322"/>
      <c r="F6" s="322"/>
      <c r="G6" s="322"/>
    </row>
    <row r="7" spans="1:7" ht="12.75" customHeight="1">
      <c r="A7" s="323" t="s">
        <v>329</v>
      </c>
      <c r="B7" s="323" t="s">
        <v>330</v>
      </c>
      <c r="C7" s="324" t="s">
        <v>412</v>
      </c>
      <c r="D7" s="324" t="s">
        <v>331</v>
      </c>
      <c r="E7" s="323" t="s">
        <v>332</v>
      </c>
      <c r="F7" s="323" t="s">
        <v>333</v>
      </c>
      <c r="G7" s="323" t="s">
        <v>334</v>
      </c>
    </row>
    <row r="8" spans="1:7" ht="39.75" customHeight="1">
      <c r="A8" s="323"/>
      <c r="B8" s="323"/>
      <c r="C8" s="324"/>
      <c r="D8" s="324"/>
      <c r="E8" s="323"/>
      <c r="F8" s="323"/>
      <c r="G8" s="323"/>
    </row>
    <row r="9" spans="1:7" ht="12.75">
      <c r="A9" s="127"/>
      <c r="B9" s="128">
        <v>1</v>
      </c>
      <c r="C9" s="129" t="s">
        <v>335</v>
      </c>
      <c r="D9" s="129" t="s">
        <v>336</v>
      </c>
      <c r="E9" s="130">
        <v>6</v>
      </c>
      <c r="F9" s="131">
        <v>7</v>
      </c>
      <c r="G9" s="131">
        <v>8</v>
      </c>
    </row>
    <row r="10" spans="1:9" ht="27" customHeight="1">
      <c r="A10" s="130">
        <v>1</v>
      </c>
      <c r="B10" s="132" t="s">
        <v>256</v>
      </c>
      <c r="C10" s="132"/>
      <c r="D10" s="132"/>
      <c r="E10" s="133">
        <f>E11+E49+E56+E66+E79+E18+E86</f>
        <v>2298270</v>
      </c>
      <c r="F10" s="133">
        <f>F11+F49+F56+F66+F79+F18+F86</f>
        <v>2298795</v>
      </c>
      <c r="G10" s="133">
        <f>G11+G49+G56+G66+G79+G18+G86</f>
        <v>2300595</v>
      </c>
      <c r="I10" s="185"/>
    </row>
    <row r="11" spans="1:9" ht="16.5" customHeight="1">
      <c r="A11" s="130">
        <v>2</v>
      </c>
      <c r="B11" s="134" t="s">
        <v>337</v>
      </c>
      <c r="C11" s="135"/>
      <c r="D11" s="135"/>
      <c r="E11" s="133">
        <f>E12+E27+E37+E43</f>
        <v>2013484</v>
      </c>
      <c r="F11" s="133">
        <f>F12+F27+F37+F43</f>
        <v>1956014</v>
      </c>
      <c r="G11" s="133">
        <f>G12+G27+G37+G43</f>
        <v>1898454</v>
      </c>
      <c r="I11" s="185"/>
    </row>
    <row r="12" spans="1:7" ht="38.25" customHeight="1">
      <c r="A12" s="130">
        <v>3</v>
      </c>
      <c r="B12" s="136" t="s">
        <v>370</v>
      </c>
      <c r="C12" s="137"/>
      <c r="D12" s="137"/>
      <c r="E12" s="138">
        <f aca="true" t="shared" si="0" ref="E12:G13">E13</f>
        <v>584213</v>
      </c>
      <c r="F12" s="138">
        <f t="shared" si="0"/>
        <v>588213</v>
      </c>
      <c r="G12" s="138">
        <f t="shared" si="0"/>
        <v>588213</v>
      </c>
    </row>
    <row r="13" spans="1:7" ht="39.75" customHeight="1">
      <c r="A13" s="130">
        <v>4</v>
      </c>
      <c r="B13" s="139" t="s">
        <v>338</v>
      </c>
      <c r="C13" s="140">
        <v>9100000000</v>
      </c>
      <c r="D13" s="129"/>
      <c r="E13" s="145">
        <f t="shared" si="0"/>
        <v>584213</v>
      </c>
      <c r="F13" s="145">
        <f t="shared" si="0"/>
        <v>588213</v>
      </c>
      <c r="G13" s="145">
        <f t="shared" si="0"/>
        <v>588213</v>
      </c>
    </row>
    <row r="14" spans="1:7" ht="12.75">
      <c r="A14" s="130">
        <v>5</v>
      </c>
      <c r="B14" s="139" t="s">
        <v>270</v>
      </c>
      <c r="C14" s="140">
        <v>9110000000</v>
      </c>
      <c r="D14" s="129"/>
      <c r="E14" s="145">
        <f>E16</f>
        <v>584213</v>
      </c>
      <c r="F14" s="145">
        <f>F16</f>
        <v>588213</v>
      </c>
      <c r="G14" s="145">
        <f>G16</f>
        <v>588213</v>
      </c>
    </row>
    <row r="15" spans="1:7" ht="50.25" customHeight="1">
      <c r="A15" s="130">
        <v>6</v>
      </c>
      <c r="B15" s="139" t="s">
        <v>339</v>
      </c>
      <c r="C15" s="140">
        <v>9110080210</v>
      </c>
      <c r="D15" s="129"/>
      <c r="E15" s="145">
        <f aca="true" t="shared" si="1" ref="E15:G16">E16</f>
        <v>584213</v>
      </c>
      <c r="F15" s="145">
        <f t="shared" si="1"/>
        <v>588213</v>
      </c>
      <c r="G15" s="145">
        <f t="shared" si="1"/>
        <v>588213</v>
      </c>
    </row>
    <row r="16" spans="1:7" ht="63.75" customHeight="1">
      <c r="A16" s="130">
        <v>7</v>
      </c>
      <c r="B16" s="146" t="s">
        <v>271</v>
      </c>
      <c r="C16" s="140">
        <v>9110080210</v>
      </c>
      <c r="D16" s="129" t="s">
        <v>214</v>
      </c>
      <c r="E16" s="145">
        <f t="shared" si="1"/>
        <v>584213</v>
      </c>
      <c r="F16" s="145">
        <f t="shared" si="1"/>
        <v>588213</v>
      </c>
      <c r="G16" s="145">
        <f t="shared" si="1"/>
        <v>588213</v>
      </c>
    </row>
    <row r="17" spans="1:7" ht="12" customHeight="1">
      <c r="A17" s="130">
        <v>8</v>
      </c>
      <c r="B17" s="146" t="s">
        <v>272</v>
      </c>
      <c r="C17" s="140">
        <v>9110080210</v>
      </c>
      <c r="D17" s="129" t="s">
        <v>181</v>
      </c>
      <c r="E17" s="145">
        <v>584213</v>
      </c>
      <c r="F17" s="145">
        <v>588213</v>
      </c>
      <c r="G17" s="145">
        <v>588213</v>
      </c>
    </row>
    <row r="18" spans="1:7" ht="24" customHeight="1">
      <c r="A18" s="130">
        <v>9</v>
      </c>
      <c r="B18" s="132" t="s">
        <v>401</v>
      </c>
      <c r="C18" s="147"/>
      <c r="D18" s="148"/>
      <c r="E18" s="133">
        <f>E19</f>
        <v>36404</v>
      </c>
      <c r="F18" s="133">
        <f>F19</f>
        <v>36929</v>
      </c>
      <c r="G18" s="133">
        <f>G19</f>
        <v>38729</v>
      </c>
    </row>
    <row r="19" spans="1:7" ht="27" customHeight="1">
      <c r="A19" s="130">
        <v>10</v>
      </c>
      <c r="B19" s="132" t="s">
        <v>402</v>
      </c>
      <c r="C19" s="140"/>
      <c r="D19" s="129"/>
      <c r="E19" s="145">
        <f>E21</f>
        <v>36404</v>
      </c>
      <c r="F19" s="145">
        <f>F21</f>
        <v>36929</v>
      </c>
      <c r="G19" s="145">
        <f>G21</f>
        <v>38729</v>
      </c>
    </row>
    <row r="20" spans="1:7" ht="27" customHeight="1">
      <c r="A20" s="130">
        <v>11</v>
      </c>
      <c r="B20" s="132" t="s">
        <v>485</v>
      </c>
      <c r="C20" s="140">
        <v>8100000000</v>
      </c>
      <c r="D20" s="129"/>
      <c r="E20" s="145">
        <f aca="true" t="shared" si="2" ref="E20:G21">E21</f>
        <v>36404</v>
      </c>
      <c r="F20" s="145">
        <f t="shared" si="2"/>
        <v>36929</v>
      </c>
      <c r="G20" s="145">
        <f t="shared" si="2"/>
        <v>38729</v>
      </c>
    </row>
    <row r="21" spans="1:7" ht="27.75" customHeight="1">
      <c r="A21" s="130">
        <v>12</v>
      </c>
      <c r="B21" s="132" t="s">
        <v>87</v>
      </c>
      <c r="C21" s="140">
        <v>8110000000</v>
      </c>
      <c r="D21" s="129"/>
      <c r="E21" s="145">
        <f t="shared" si="2"/>
        <v>36404</v>
      </c>
      <c r="F21" s="145">
        <f t="shared" si="2"/>
        <v>36929</v>
      </c>
      <c r="G21" s="145">
        <f t="shared" si="2"/>
        <v>38729</v>
      </c>
    </row>
    <row r="22" spans="1:7" ht="61.5" customHeight="1">
      <c r="A22" s="130">
        <v>13</v>
      </c>
      <c r="B22" s="146" t="s">
        <v>124</v>
      </c>
      <c r="C22" s="140">
        <v>8110051180</v>
      </c>
      <c r="D22" s="129"/>
      <c r="E22" s="145">
        <f>E23+E25</f>
        <v>36404</v>
      </c>
      <c r="F22" s="145">
        <f>F23+F25</f>
        <v>36929</v>
      </c>
      <c r="G22" s="145">
        <f>G23+G25</f>
        <v>38729</v>
      </c>
    </row>
    <row r="23" spans="1:7" ht="70.5" customHeight="1">
      <c r="A23" s="130">
        <v>14</v>
      </c>
      <c r="B23" s="146" t="s">
        <v>271</v>
      </c>
      <c r="C23" s="140">
        <v>8110051180</v>
      </c>
      <c r="D23" s="129" t="s">
        <v>214</v>
      </c>
      <c r="E23" s="145">
        <f>E24</f>
        <v>21899.539999999997</v>
      </c>
      <c r="F23" s="145">
        <f>F24</f>
        <v>21899.539999999997</v>
      </c>
      <c r="G23" s="145">
        <f>G24</f>
        <v>21899.539999999997</v>
      </c>
    </row>
    <row r="24" spans="1:7" ht="24">
      <c r="A24" s="130">
        <v>15</v>
      </c>
      <c r="B24" s="149" t="s">
        <v>272</v>
      </c>
      <c r="C24" s="140">
        <v>8110051180</v>
      </c>
      <c r="D24" s="151" t="s">
        <v>181</v>
      </c>
      <c r="E24" s="152">
        <f>16819.92+5079.62</f>
        <v>21899.539999999997</v>
      </c>
      <c r="F24" s="152">
        <f>16819.92+5079.62</f>
        <v>21899.539999999997</v>
      </c>
      <c r="G24" s="152">
        <f>16819.92+5079.62</f>
        <v>21899.539999999997</v>
      </c>
    </row>
    <row r="25" spans="1:7" ht="27.75" customHeight="1">
      <c r="A25" s="130">
        <v>16</v>
      </c>
      <c r="B25" s="149" t="s">
        <v>274</v>
      </c>
      <c r="C25" s="140">
        <v>8110051180</v>
      </c>
      <c r="D25" s="129" t="s">
        <v>183</v>
      </c>
      <c r="E25" s="145">
        <v>14504.46</v>
      </c>
      <c r="F25" s="145">
        <v>15029.46</v>
      </c>
      <c r="G25" s="145">
        <v>16829.46</v>
      </c>
    </row>
    <row r="26" spans="1:7" ht="27.75" customHeight="1">
      <c r="A26" s="130">
        <v>17</v>
      </c>
      <c r="B26" s="149" t="s">
        <v>185</v>
      </c>
      <c r="C26" s="140">
        <v>8110051180</v>
      </c>
      <c r="D26" s="129" t="s">
        <v>186</v>
      </c>
      <c r="E26" s="145">
        <v>14504.46</v>
      </c>
      <c r="F26" s="145">
        <v>15029.46</v>
      </c>
      <c r="G26" s="145">
        <v>16829.46</v>
      </c>
    </row>
    <row r="27" spans="1:7" ht="51" customHeight="1">
      <c r="A27" s="130">
        <v>18</v>
      </c>
      <c r="B27" s="132" t="s">
        <v>371</v>
      </c>
      <c r="C27" s="147"/>
      <c r="D27" s="148"/>
      <c r="E27" s="133">
        <f aca="true" t="shared" si="3" ref="E27:G29">E28</f>
        <v>1428081</v>
      </c>
      <c r="F27" s="133">
        <f t="shared" si="3"/>
        <v>1366611</v>
      </c>
      <c r="G27" s="133">
        <f t="shared" si="3"/>
        <v>1309051</v>
      </c>
    </row>
    <row r="28" spans="1:7" ht="27" customHeight="1">
      <c r="A28" s="130">
        <v>19</v>
      </c>
      <c r="B28" s="132" t="s">
        <v>485</v>
      </c>
      <c r="C28" s="140">
        <v>8100000000</v>
      </c>
      <c r="D28" s="129"/>
      <c r="E28" s="145">
        <f t="shared" si="3"/>
        <v>1428081</v>
      </c>
      <c r="F28" s="145">
        <f t="shared" si="3"/>
        <v>1366611</v>
      </c>
      <c r="G28" s="145">
        <f t="shared" si="3"/>
        <v>1309051</v>
      </c>
    </row>
    <row r="29" spans="1:7" ht="27.75" customHeight="1">
      <c r="A29" s="130">
        <v>20</v>
      </c>
      <c r="B29" s="132" t="s">
        <v>340</v>
      </c>
      <c r="C29" s="140">
        <v>8110000000</v>
      </c>
      <c r="D29" s="129"/>
      <c r="E29" s="145">
        <f>E30</f>
        <v>1428081</v>
      </c>
      <c r="F29" s="145">
        <f t="shared" si="3"/>
        <v>1366611</v>
      </c>
      <c r="G29" s="145">
        <f t="shared" si="3"/>
        <v>1309051</v>
      </c>
    </row>
    <row r="30" spans="1:7" ht="40.5" customHeight="1">
      <c r="A30" s="130">
        <v>21</v>
      </c>
      <c r="B30" s="139" t="s">
        <v>273</v>
      </c>
      <c r="C30" s="140">
        <v>8110080210</v>
      </c>
      <c r="D30" s="129"/>
      <c r="E30" s="145">
        <f>E31+E33+E35</f>
        <v>1428081</v>
      </c>
      <c r="F30" s="145">
        <f>F31+F33+F35</f>
        <v>1366611</v>
      </c>
      <c r="G30" s="145">
        <f>G31+G33+G35</f>
        <v>1309051</v>
      </c>
    </row>
    <row r="31" spans="1:7" ht="70.5" customHeight="1">
      <c r="A31" s="130">
        <v>22</v>
      </c>
      <c r="B31" s="146" t="s">
        <v>271</v>
      </c>
      <c r="C31" s="140">
        <v>8110080210</v>
      </c>
      <c r="D31" s="129" t="s">
        <v>214</v>
      </c>
      <c r="E31" s="145">
        <f>E32</f>
        <v>1120018</v>
      </c>
      <c r="F31" s="145">
        <f>F32</f>
        <v>1120018</v>
      </c>
      <c r="G31" s="145">
        <f>G32</f>
        <v>1120018</v>
      </c>
    </row>
    <row r="32" spans="1:7" ht="24">
      <c r="A32" s="130">
        <v>23</v>
      </c>
      <c r="B32" s="149" t="s">
        <v>272</v>
      </c>
      <c r="C32" s="150">
        <v>8110080210</v>
      </c>
      <c r="D32" s="151" t="s">
        <v>181</v>
      </c>
      <c r="E32" s="152">
        <v>1120018</v>
      </c>
      <c r="F32" s="152">
        <v>1120018</v>
      </c>
      <c r="G32" s="152">
        <v>1120018</v>
      </c>
    </row>
    <row r="33" spans="1:7" ht="24">
      <c r="A33" s="130">
        <v>24</v>
      </c>
      <c r="B33" s="149" t="s">
        <v>274</v>
      </c>
      <c r="C33" s="150">
        <v>8110080210</v>
      </c>
      <c r="D33" s="151" t="s">
        <v>183</v>
      </c>
      <c r="E33" s="152">
        <f>E34</f>
        <v>301417</v>
      </c>
      <c r="F33" s="152">
        <f>F34</f>
        <v>239947</v>
      </c>
      <c r="G33" s="152">
        <f>G34</f>
        <v>182387</v>
      </c>
    </row>
    <row r="34" spans="1:7" ht="27" customHeight="1">
      <c r="A34" s="130">
        <v>25</v>
      </c>
      <c r="B34" s="149" t="s">
        <v>185</v>
      </c>
      <c r="C34" s="150">
        <v>8110080210</v>
      </c>
      <c r="D34" s="151" t="s">
        <v>186</v>
      </c>
      <c r="E34" s="152">
        <v>301417</v>
      </c>
      <c r="F34" s="152">
        <v>239947</v>
      </c>
      <c r="G34" s="152">
        <v>182387</v>
      </c>
    </row>
    <row r="35" spans="1:7" ht="12.75">
      <c r="A35" s="130">
        <v>26</v>
      </c>
      <c r="B35" s="149" t="s">
        <v>487</v>
      </c>
      <c r="C35" s="150">
        <v>8110080210</v>
      </c>
      <c r="D35" s="151" t="s">
        <v>488</v>
      </c>
      <c r="E35" s="152">
        <f>E36</f>
        <v>6646</v>
      </c>
      <c r="F35" s="145">
        <f>F36</f>
        <v>6646</v>
      </c>
      <c r="G35" s="145">
        <f>G36</f>
        <v>6646</v>
      </c>
    </row>
    <row r="36" spans="1:7" ht="12.75">
      <c r="A36" s="130">
        <v>27</v>
      </c>
      <c r="B36" s="149" t="s">
        <v>216</v>
      </c>
      <c r="C36" s="150">
        <v>8110080210</v>
      </c>
      <c r="D36" s="151" t="s">
        <v>215</v>
      </c>
      <c r="E36" s="152">
        <v>6646</v>
      </c>
      <c r="F36" s="145">
        <v>6646</v>
      </c>
      <c r="G36" s="145">
        <v>6646</v>
      </c>
    </row>
    <row r="37" spans="1:7" ht="18" customHeight="1">
      <c r="A37" s="130">
        <v>28</v>
      </c>
      <c r="B37" s="153" t="s">
        <v>372</v>
      </c>
      <c r="C37" s="154"/>
      <c r="D37" s="155"/>
      <c r="E37" s="158">
        <f>E38</f>
        <v>1000</v>
      </c>
      <c r="F37" s="158">
        <f>F38</f>
        <v>1000</v>
      </c>
      <c r="G37" s="158">
        <f>G38</f>
        <v>1000</v>
      </c>
    </row>
    <row r="38" spans="1:7" ht="12.75">
      <c r="A38" s="130">
        <v>29</v>
      </c>
      <c r="B38" s="156" t="s">
        <v>372</v>
      </c>
      <c r="C38" s="150">
        <v>8100000000</v>
      </c>
      <c r="D38" s="151"/>
      <c r="E38" s="152">
        <f>E39</f>
        <v>1000</v>
      </c>
      <c r="F38" s="145">
        <f aca="true" t="shared" si="4" ref="F38:G41">F39</f>
        <v>1000</v>
      </c>
      <c r="G38" s="145">
        <f t="shared" si="4"/>
        <v>1000</v>
      </c>
    </row>
    <row r="39" spans="1:7" ht="27" customHeight="1">
      <c r="A39" s="130">
        <v>30</v>
      </c>
      <c r="B39" s="156" t="s">
        <v>87</v>
      </c>
      <c r="C39" s="150">
        <v>8110000000</v>
      </c>
      <c r="D39" s="151"/>
      <c r="E39" s="152">
        <f>E40</f>
        <v>1000</v>
      </c>
      <c r="F39" s="145">
        <f t="shared" si="4"/>
        <v>1000</v>
      </c>
      <c r="G39" s="145">
        <f t="shared" si="4"/>
        <v>1000</v>
      </c>
    </row>
    <row r="40" spans="1:7" ht="52.5" customHeight="1">
      <c r="A40" s="130">
        <v>31</v>
      </c>
      <c r="B40" s="157" t="s">
        <v>88</v>
      </c>
      <c r="C40" s="150">
        <v>8110080050</v>
      </c>
      <c r="D40" s="151"/>
      <c r="E40" s="158">
        <f>E41</f>
        <v>1000</v>
      </c>
      <c r="F40" s="133">
        <f t="shared" si="4"/>
        <v>1000</v>
      </c>
      <c r="G40" s="133">
        <f t="shared" si="4"/>
        <v>1000</v>
      </c>
    </row>
    <row r="41" spans="1:7" ht="12.75">
      <c r="A41" s="130">
        <v>32</v>
      </c>
      <c r="B41" s="149" t="s">
        <v>487</v>
      </c>
      <c r="C41" s="150">
        <v>8110080050</v>
      </c>
      <c r="D41" s="151" t="s">
        <v>488</v>
      </c>
      <c r="E41" s="152">
        <f>E42</f>
        <v>1000</v>
      </c>
      <c r="F41" s="145">
        <f t="shared" si="4"/>
        <v>1000</v>
      </c>
      <c r="G41" s="145">
        <f t="shared" si="4"/>
        <v>1000</v>
      </c>
    </row>
    <row r="42" spans="1:7" ht="12.75">
      <c r="A42" s="130">
        <v>33</v>
      </c>
      <c r="B42" s="159" t="s">
        <v>213</v>
      </c>
      <c r="C42" s="150">
        <v>8110080050</v>
      </c>
      <c r="D42" s="151" t="s">
        <v>212</v>
      </c>
      <c r="E42" s="152">
        <v>1000</v>
      </c>
      <c r="F42" s="145">
        <v>1000</v>
      </c>
      <c r="G42" s="145">
        <v>1000</v>
      </c>
    </row>
    <row r="43" spans="1:7" ht="19.5" customHeight="1">
      <c r="A43" s="130">
        <v>34</v>
      </c>
      <c r="B43" s="153" t="s">
        <v>400</v>
      </c>
      <c r="C43" s="160"/>
      <c r="D43" s="161"/>
      <c r="E43" s="158">
        <f aca="true" t="shared" si="5" ref="E43:G45">E44</f>
        <v>190</v>
      </c>
      <c r="F43" s="158">
        <f t="shared" si="5"/>
        <v>190</v>
      </c>
      <c r="G43" s="158">
        <f t="shared" si="5"/>
        <v>190</v>
      </c>
    </row>
    <row r="44" spans="1:7" ht="26.25" customHeight="1">
      <c r="A44" s="130">
        <v>35</v>
      </c>
      <c r="B44" s="159" t="s">
        <v>485</v>
      </c>
      <c r="C44" s="150">
        <v>8100000000</v>
      </c>
      <c r="D44" s="151"/>
      <c r="E44" s="152">
        <f t="shared" si="5"/>
        <v>190</v>
      </c>
      <c r="F44" s="145">
        <f t="shared" si="5"/>
        <v>190</v>
      </c>
      <c r="G44" s="145">
        <f t="shared" si="5"/>
        <v>190</v>
      </c>
    </row>
    <row r="45" spans="1:7" ht="27" customHeight="1">
      <c r="A45" s="130">
        <v>36</v>
      </c>
      <c r="B45" s="156" t="s">
        <v>87</v>
      </c>
      <c r="C45" s="150">
        <v>8110000000</v>
      </c>
      <c r="D45" s="151"/>
      <c r="E45" s="152">
        <f t="shared" si="5"/>
        <v>190</v>
      </c>
      <c r="F45" s="152">
        <f t="shared" si="5"/>
        <v>190</v>
      </c>
      <c r="G45" s="152">
        <f t="shared" si="5"/>
        <v>190</v>
      </c>
    </row>
    <row r="46" spans="1:7" ht="75.75" customHeight="1">
      <c r="A46" s="130">
        <v>37</v>
      </c>
      <c r="B46" s="149" t="s">
        <v>360</v>
      </c>
      <c r="C46" s="160">
        <v>8110075140</v>
      </c>
      <c r="D46" s="163"/>
      <c r="E46" s="158">
        <f aca="true" t="shared" si="6" ref="E46:G47">E47</f>
        <v>190</v>
      </c>
      <c r="F46" s="133">
        <f t="shared" si="6"/>
        <v>190</v>
      </c>
      <c r="G46" s="133">
        <f t="shared" si="6"/>
        <v>190</v>
      </c>
    </row>
    <row r="47" spans="1:7" ht="24">
      <c r="A47" s="130">
        <v>38</v>
      </c>
      <c r="B47" s="162" t="s">
        <v>274</v>
      </c>
      <c r="C47" s="150">
        <v>8110075140</v>
      </c>
      <c r="D47" s="151" t="s">
        <v>183</v>
      </c>
      <c r="E47" s="152">
        <f t="shared" si="6"/>
        <v>190</v>
      </c>
      <c r="F47" s="145">
        <f t="shared" si="6"/>
        <v>190</v>
      </c>
      <c r="G47" s="145">
        <f t="shared" si="6"/>
        <v>190</v>
      </c>
    </row>
    <row r="48" spans="1:7" ht="27.75" customHeight="1">
      <c r="A48" s="130">
        <v>39</v>
      </c>
      <c r="B48" s="162" t="s">
        <v>185</v>
      </c>
      <c r="C48" s="150">
        <v>8110075140</v>
      </c>
      <c r="D48" s="151" t="s">
        <v>186</v>
      </c>
      <c r="E48" s="152">
        <v>190</v>
      </c>
      <c r="F48" s="152">
        <v>190</v>
      </c>
      <c r="G48" s="152">
        <v>190</v>
      </c>
    </row>
    <row r="49" spans="1:7" ht="28.5" customHeight="1">
      <c r="A49" s="130">
        <v>40</v>
      </c>
      <c r="B49" s="164" t="s">
        <v>341</v>
      </c>
      <c r="C49" s="160"/>
      <c r="D49" s="161"/>
      <c r="E49" s="158">
        <f aca="true" t="shared" si="7" ref="E49:G54">E50</f>
        <v>9000</v>
      </c>
      <c r="F49" s="133">
        <f t="shared" si="7"/>
        <v>9000</v>
      </c>
      <c r="G49" s="133">
        <f t="shared" si="7"/>
        <v>9000</v>
      </c>
    </row>
    <row r="50" spans="1:7" ht="28.5" customHeight="1">
      <c r="A50" s="130">
        <v>41</v>
      </c>
      <c r="B50" s="165" t="s">
        <v>276</v>
      </c>
      <c r="C50" s="166"/>
      <c r="D50" s="167"/>
      <c r="E50" s="152">
        <f t="shared" si="7"/>
        <v>9000</v>
      </c>
      <c r="F50" s="152">
        <f t="shared" si="7"/>
        <v>9000</v>
      </c>
      <c r="G50" s="152">
        <f t="shared" si="7"/>
        <v>9000</v>
      </c>
    </row>
    <row r="51" spans="1:7" ht="52.5" customHeight="1">
      <c r="A51" s="130">
        <v>42</v>
      </c>
      <c r="B51" s="159" t="s">
        <v>351</v>
      </c>
      <c r="C51" s="150">
        <v>100000000</v>
      </c>
      <c r="D51" s="151"/>
      <c r="E51" s="152">
        <f t="shared" si="7"/>
        <v>9000</v>
      </c>
      <c r="F51" s="145">
        <f t="shared" si="7"/>
        <v>9000</v>
      </c>
      <c r="G51" s="145">
        <f t="shared" si="7"/>
        <v>9000</v>
      </c>
    </row>
    <row r="52" spans="1:7" ht="24">
      <c r="A52" s="130">
        <v>43</v>
      </c>
      <c r="B52" s="168" t="s">
        <v>94</v>
      </c>
      <c r="C52" s="150">
        <v>130000000</v>
      </c>
      <c r="D52" s="151"/>
      <c r="E52" s="152">
        <f t="shared" si="7"/>
        <v>9000</v>
      </c>
      <c r="F52" s="145">
        <f t="shared" si="7"/>
        <v>9000</v>
      </c>
      <c r="G52" s="145">
        <f t="shared" si="7"/>
        <v>9000</v>
      </c>
    </row>
    <row r="53" spans="1:7" ht="87.75" customHeight="1">
      <c r="A53" s="130">
        <v>44</v>
      </c>
      <c r="B53" s="159" t="s">
        <v>357</v>
      </c>
      <c r="C53" s="150">
        <v>130082020</v>
      </c>
      <c r="D53" s="151"/>
      <c r="E53" s="152">
        <f t="shared" si="7"/>
        <v>9000</v>
      </c>
      <c r="F53" s="145">
        <f t="shared" si="7"/>
        <v>9000</v>
      </c>
      <c r="G53" s="145">
        <f t="shared" si="7"/>
        <v>9000</v>
      </c>
    </row>
    <row r="54" spans="1:7" ht="24">
      <c r="A54" s="130">
        <v>45</v>
      </c>
      <c r="B54" s="162" t="s">
        <v>274</v>
      </c>
      <c r="C54" s="150">
        <v>130082020</v>
      </c>
      <c r="D54" s="151" t="s">
        <v>183</v>
      </c>
      <c r="E54" s="152">
        <f t="shared" si="7"/>
        <v>9000</v>
      </c>
      <c r="F54" s="145">
        <f t="shared" si="7"/>
        <v>9000</v>
      </c>
      <c r="G54" s="145">
        <f t="shared" si="7"/>
        <v>9000</v>
      </c>
    </row>
    <row r="55" spans="1:7" ht="13.5" customHeight="1">
      <c r="A55" s="130">
        <v>46</v>
      </c>
      <c r="B55" s="162" t="s">
        <v>185</v>
      </c>
      <c r="C55" s="150">
        <v>130082020</v>
      </c>
      <c r="D55" s="151" t="s">
        <v>186</v>
      </c>
      <c r="E55" s="152">
        <v>9000</v>
      </c>
      <c r="F55" s="152">
        <v>9000</v>
      </c>
      <c r="G55" s="152">
        <v>9000</v>
      </c>
    </row>
    <row r="56" spans="1:7" ht="17.25" customHeight="1">
      <c r="A56" s="130">
        <v>47</v>
      </c>
      <c r="B56" s="164" t="s">
        <v>342</v>
      </c>
      <c r="C56" s="160"/>
      <c r="D56" s="161"/>
      <c r="E56" s="158">
        <f>E57</f>
        <v>44600</v>
      </c>
      <c r="F56" s="133">
        <f aca="true" t="shared" si="8" ref="F56:G58">F57</f>
        <v>44600</v>
      </c>
      <c r="G56" s="133">
        <f t="shared" si="8"/>
        <v>44600</v>
      </c>
    </row>
    <row r="57" spans="1:7" ht="20.25" customHeight="1">
      <c r="A57" s="130">
        <v>48</v>
      </c>
      <c r="B57" s="156" t="s">
        <v>343</v>
      </c>
      <c r="C57" s="150"/>
      <c r="D57" s="151"/>
      <c r="E57" s="152">
        <f>E58</f>
        <v>44600</v>
      </c>
      <c r="F57" s="145">
        <f t="shared" si="8"/>
        <v>44600</v>
      </c>
      <c r="G57" s="145">
        <f t="shared" si="8"/>
        <v>44600</v>
      </c>
    </row>
    <row r="58" spans="1:7" ht="50.25" customHeight="1">
      <c r="A58" s="130">
        <v>49</v>
      </c>
      <c r="B58" s="159" t="s">
        <v>351</v>
      </c>
      <c r="C58" s="150">
        <v>100000000</v>
      </c>
      <c r="D58" s="169"/>
      <c r="E58" s="152">
        <f>E59</f>
        <v>44600</v>
      </c>
      <c r="F58" s="145">
        <f t="shared" si="8"/>
        <v>44600</v>
      </c>
      <c r="G58" s="145">
        <f t="shared" si="8"/>
        <v>44600</v>
      </c>
    </row>
    <row r="59" spans="1:7" ht="35.25" customHeight="1">
      <c r="A59" s="130">
        <v>50</v>
      </c>
      <c r="B59" s="168" t="s">
        <v>356</v>
      </c>
      <c r="C59" s="170">
        <v>120000000</v>
      </c>
      <c r="D59" s="169"/>
      <c r="E59" s="171">
        <f>E60+E63</f>
        <v>44600</v>
      </c>
      <c r="F59" s="172">
        <f>F60+F63</f>
        <v>44600</v>
      </c>
      <c r="G59" s="172">
        <f>G60+G63</f>
        <v>44600</v>
      </c>
    </row>
    <row r="60" spans="1:7" ht="99.75" customHeight="1" hidden="1">
      <c r="A60" s="130">
        <v>56</v>
      </c>
      <c r="B60" s="168" t="s">
        <v>355</v>
      </c>
      <c r="C60" s="150">
        <v>120081020</v>
      </c>
      <c r="D60" s="151"/>
      <c r="E60" s="152">
        <f aca="true" t="shared" si="9" ref="E60:G61">E61</f>
        <v>0</v>
      </c>
      <c r="F60" s="145">
        <f t="shared" si="9"/>
        <v>0</v>
      </c>
      <c r="G60" s="145">
        <f t="shared" si="9"/>
        <v>0</v>
      </c>
    </row>
    <row r="61" spans="1:7" ht="38.25" customHeight="1" hidden="1">
      <c r="A61" s="130">
        <v>57</v>
      </c>
      <c r="B61" s="162" t="s">
        <v>274</v>
      </c>
      <c r="C61" s="150">
        <v>120081020</v>
      </c>
      <c r="D61" s="151" t="s">
        <v>183</v>
      </c>
      <c r="E61" s="152">
        <f t="shared" si="9"/>
        <v>0</v>
      </c>
      <c r="F61" s="145">
        <f t="shared" si="9"/>
        <v>0</v>
      </c>
      <c r="G61" s="145">
        <f t="shared" si="9"/>
        <v>0</v>
      </c>
    </row>
    <row r="62" spans="1:7" ht="36" hidden="1">
      <c r="A62" s="130">
        <v>58</v>
      </c>
      <c r="B62" s="162" t="s">
        <v>185</v>
      </c>
      <c r="C62" s="150">
        <v>120081020</v>
      </c>
      <c r="D62" s="151" t="s">
        <v>186</v>
      </c>
      <c r="E62" s="152">
        <v>0</v>
      </c>
      <c r="F62" s="152">
        <v>0</v>
      </c>
      <c r="G62" s="152">
        <v>0</v>
      </c>
    </row>
    <row r="63" spans="1:7" ht="28.5" customHeight="1">
      <c r="A63" s="130">
        <v>51</v>
      </c>
      <c r="B63" s="173" t="s">
        <v>344</v>
      </c>
      <c r="C63" s="170">
        <v>120081090</v>
      </c>
      <c r="D63" s="169"/>
      <c r="E63" s="171">
        <f aca="true" t="shared" si="10" ref="E63:G64">E64</f>
        <v>44600</v>
      </c>
      <c r="F63" s="172">
        <f t="shared" si="10"/>
        <v>44600</v>
      </c>
      <c r="G63" s="172">
        <f t="shared" si="10"/>
        <v>44600</v>
      </c>
    </row>
    <row r="64" spans="1:7" ht="33.75" customHeight="1">
      <c r="A64" s="130">
        <v>52</v>
      </c>
      <c r="B64" s="149" t="s">
        <v>274</v>
      </c>
      <c r="C64" s="170">
        <v>120081090</v>
      </c>
      <c r="D64" s="169" t="s">
        <v>183</v>
      </c>
      <c r="E64" s="171">
        <f t="shared" si="10"/>
        <v>44600</v>
      </c>
      <c r="F64" s="172">
        <f t="shared" si="10"/>
        <v>44600</v>
      </c>
      <c r="G64" s="172">
        <f t="shared" si="10"/>
        <v>44600</v>
      </c>
    </row>
    <row r="65" spans="1:7" ht="36">
      <c r="A65" s="130">
        <v>53</v>
      </c>
      <c r="B65" s="149" t="s">
        <v>185</v>
      </c>
      <c r="C65" s="170">
        <v>120081090</v>
      </c>
      <c r="D65" s="169" t="s">
        <v>186</v>
      </c>
      <c r="E65" s="171">
        <v>44600</v>
      </c>
      <c r="F65" s="172">
        <v>44600</v>
      </c>
      <c r="G65" s="172">
        <v>44600</v>
      </c>
    </row>
    <row r="66" spans="1:7" ht="13.5" customHeight="1">
      <c r="A66" s="130">
        <v>54</v>
      </c>
      <c r="B66" s="164" t="s">
        <v>345</v>
      </c>
      <c r="C66" s="150"/>
      <c r="D66" s="151"/>
      <c r="E66" s="158">
        <f>E67</f>
        <v>54330</v>
      </c>
      <c r="F66" s="158">
        <f>F67</f>
        <v>54330</v>
      </c>
      <c r="G66" s="158">
        <f>G67</f>
        <v>54330</v>
      </c>
    </row>
    <row r="67" spans="1:7" ht="12.75">
      <c r="A67" s="130">
        <v>55</v>
      </c>
      <c r="B67" s="159" t="s">
        <v>406</v>
      </c>
      <c r="C67" s="150"/>
      <c r="D67" s="151"/>
      <c r="E67" s="158">
        <f aca="true" t="shared" si="11" ref="E67:G68">E68</f>
        <v>54330</v>
      </c>
      <c r="F67" s="133">
        <f t="shared" si="11"/>
        <v>54330</v>
      </c>
      <c r="G67" s="133">
        <f t="shared" si="11"/>
        <v>54330</v>
      </c>
    </row>
    <row r="68" spans="1:7" ht="49.5" customHeight="1">
      <c r="A68" s="130">
        <v>56</v>
      </c>
      <c r="B68" s="159" t="s">
        <v>351</v>
      </c>
      <c r="C68" s="150">
        <v>110000000</v>
      </c>
      <c r="D68" s="151"/>
      <c r="E68" s="152">
        <f t="shared" si="11"/>
        <v>54330</v>
      </c>
      <c r="F68" s="145">
        <f t="shared" si="11"/>
        <v>54330</v>
      </c>
      <c r="G68" s="145">
        <f t="shared" si="11"/>
        <v>54330</v>
      </c>
    </row>
    <row r="69" spans="1:7" ht="24">
      <c r="A69" s="130">
        <v>57</v>
      </c>
      <c r="B69" s="175" t="s">
        <v>354</v>
      </c>
      <c r="C69" s="150">
        <v>110000000</v>
      </c>
      <c r="D69" s="151"/>
      <c r="E69" s="152">
        <f>E70+E73+E76</f>
        <v>54330</v>
      </c>
      <c r="F69" s="145">
        <f>F70+F73+F76</f>
        <v>54330</v>
      </c>
      <c r="G69" s="145">
        <f>G70+G73+G76</f>
        <v>54330</v>
      </c>
    </row>
    <row r="70" spans="1:7" ht="70.5" customHeight="1">
      <c r="A70" s="130">
        <v>58</v>
      </c>
      <c r="B70" s="168" t="s">
        <v>353</v>
      </c>
      <c r="C70" s="150">
        <v>110081010</v>
      </c>
      <c r="D70" s="151"/>
      <c r="E70" s="152">
        <f aca="true" t="shared" si="12" ref="E70:G71">E71</f>
        <v>24330</v>
      </c>
      <c r="F70" s="145">
        <f t="shared" si="12"/>
        <v>24330</v>
      </c>
      <c r="G70" s="145">
        <f t="shared" si="12"/>
        <v>24330</v>
      </c>
    </row>
    <row r="71" spans="1:7" ht="42.75" customHeight="1">
      <c r="A71" s="130">
        <v>59</v>
      </c>
      <c r="B71" s="162" t="s">
        <v>274</v>
      </c>
      <c r="C71" s="150">
        <v>110081010</v>
      </c>
      <c r="D71" s="151" t="s">
        <v>183</v>
      </c>
      <c r="E71" s="152">
        <f t="shared" si="12"/>
        <v>24330</v>
      </c>
      <c r="F71" s="145">
        <f t="shared" si="12"/>
        <v>24330</v>
      </c>
      <c r="G71" s="145">
        <f t="shared" si="12"/>
        <v>24330</v>
      </c>
    </row>
    <row r="72" spans="1:7" ht="36">
      <c r="A72" s="130">
        <v>60</v>
      </c>
      <c r="B72" s="162" t="s">
        <v>185</v>
      </c>
      <c r="C72" s="150">
        <v>110081010</v>
      </c>
      <c r="D72" s="151" t="s">
        <v>186</v>
      </c>
      <c r="E72" s="152">
        <v>24330</v>
      </c>
      <c r="F72" s="152">
        <v>24330</v>
      </c>
      <c r="G72" s="152">
        <v>24330</v>
      </c>
    </row>
    <row r="73" spans="1:7" ht="92.25" customHeight="1">
      <c r="A73" s="130">
        <v>61</v>
      </c>
      <c r="B73" s="168" t="s">
        <v>352</v>
      </c>
      <c r="C73" s="150">
        <v>110081040</v>
      </c>
      <c r="D73" s="151"/>
      <c r="E73" s="152">
        <f aca="true" t="shared" si="13" ref="E73:G74">E74</f>
        <v>15000</v>
      </c>
      <c r="F73" s="145">
        <f t="shared" si="13"/>
        <v>15000</v>
      </c>
      <c r="G73" s="145">
        <f t="shared" si="13"/>
        <v>15000</v>
      </c>
    </row>
    <row r="74" spans="1:7" ht="36" customHeight="1">
      <c r="A74" s="130">
        <v>62</v>
      </c>
      <c r="B74" s="162" t="s">
        <v>274</v>
      </c>
      <c r="C74" s="150">
        <v>110081040</v>
      </c>
      <c r="D74" s="151" t="s">
        <v>183</v>
      </c>
      <c r="E74" s="152">
        <f t="shared" si="13"/>
        <v>15000</v>
      </c>
      <c r="F74" s="145">
        <f t="shared" si="13"/>
        <v>15000</v>
      </c>
      <c r="G74" s="145">
        <f t="shared" si="13"/>
        <v>15000</v>
      </c>
    </row>
    <row r="75" spans="1:7" ht="40.5" customHeight="1">
      <c r="A75" s="130">
        <v>63</v>
      </c>
      <c r="B75" s="162" t="s">
        <v>185</v>
      </c>
      <c r="C75" s="150">
        <v>110081040</v>
      </c>
      <c r="D75" s="151" t="s">
        <v>186</v>
      </c>
      <c r="E75" s="152">
        <v>15000</v>
      </c>
      <c r="F75" s="152">
        <v>15000</v>
      </c>
      <c r="G75" s="152">
        <v>15000</v>
      </c>
    </row>
    <row r="76" spans="1:7" ht="27" customHeight="1">
      <c r="A76" s="130">
        <v>64</v>
      </c>
      <c r="B76" s="162" t="s">
        <v>346</v>
      </c>
      <c r="C76" s="150">
        <v>110081050</v>
      </c>
      <c r="D76" s="151"/>
      <c r="E76" s="152">
        <f aca="true" t="shared" si="14" ref="E76:G77">E77</f>
        <v>15000</v>
      </c>
      <c r="F76" s="145">
        <f t="shared" si="14"/>
        <v>15000</v>
      </c>
      <c r="G76" s="145">
        <f t="shared" si="14"/>
        <v>15000</v>
      </c>
    </row>
    <row r="77" spans="1:7" ht="24">
      <c r="A77" s="130">
        <v>65</v>
      </c>
      <c r="B77" s="162" t="s">
        <v>274</v>
      </c>
      <c r="C77" s="150">
        <v>110081050</v>
      </c>
      <c r="D77" s="151" t="s">
        <v>183</v>
      </c>
      <c r="E77" s="152">
        <f t="shared" si="14"/>
        <v>15000</v>
      </c>
      <c r="F77" s="145">
        <f t="shared" si="14"/>
        <v>15000</v>
      </c>
      <c r="G77" s="145">
        <f t="shared" si="14"/>
        <v>15000</v>
      </c>
    </row>
    <row r="78" spans="1:7" ht="14.25" customHeight="1">
      <c r="A78" s="130">
        <v>66</v>
      </c>
      <c r="B78" s="162" t="s">
        <v>185</v>
      </c>
      <c r="C78" s="150">
        <v>110081050</v>
      </c>
      <c r="D78" s="151" t="s">
        <v>186</v>
      </c>
      <c r="E78" s="152">
        <v>15000</v>
      </c>
      <c r="F78" s="145">
        <v>15000</v>
      </c>
      <c r="G78" s="145">
        <v>15000</v>
      </c>
    </row>
    <row r="79" spans="1:7" ht="14.25" customHeight="1">
      <c r="A79" s="130">
        <v>67</v>
      </c>
      <c r="B79" s="176" t="s">
        <v>347</v>
      </c>
      <c r="C79" s="160"/>
      <c r="D79" s="161"/>
      <c r="E79" s="158">
        <f>E80</f>
        <v>140452</v>
      </c>
      <c r="F79" s="158">
        <f>F80</f>
        <v>140452</v>
      </c>
      <c r="G79" s="158">
        <f>G80</f>
        <v>140452</v>
      </c>
    </row>
    <row r="80" spans="1:7" ht="12.75" customHeight="1">
      <c r="A80" s="130">
        <v>68</v>
      </c>
      <c r="B80" s="162" t="s">
        <v>407</v>
      </c>
      <c r="C80" s="150"/>
      <c r="D80" s="151"/>
      <c r="E80" s="152">
        <f>E81</f>
        <v>140452</v>
      </c>
      <c r="F80" s="152">
        <f aca="true" t="shared" si="15" ref="F80:G84">F81</f>
        <v>140452</v>
      </c>
      <c r="G80" s="152">
        <f t="shared" si="15"/>
        <v>140452</v>
      </c>
    </row>
    <row r="81" spans="1:7" ht="46.5" customHeight="1">
      <c r="A81" s="130">
        <v>69</v>
      </c>
      <c r="B81" s="159" t="s">
        <v>351</v>
      </c>
      <c r="C81" s="150">
        <v>100000000</v>
      </c>
      <c r="D81" s="151"/>
      <c r="E81" s="152">
        <f>E82</f>
        <v>140452</v>
      </c>
      <c r="F81" s="152">
        <f t="shared" si="15"/>
        <v>140452</v>
      </c>
      <c r="G81" s="152">
        <f t="shared" si="15"/>
        <v>140452</v>
      </c>
    </row>
    <row r="82" spans="1:7" ht="63.75" customHeight="1">
      <c r="A82" s="130">
        <v>70</v>
      </c>
      <c r="B82" s="175" t="s">
        <v>350</v>
      </c>
      <c r="C82" s="150">
        <v>140000000</v>
      </c>
      <c r="D82" s="151"/>
      <c r="E82" s="152">
        <f>E83</f>
        <v>140452</v>
      </c>
      <c r="F82" s="152">
        <f t="shared" si="15"/>
        <v>140452</v>
      </c>
      <c r="G82" s="152">
        <f t="shared" si="15"/>
        <v>140452</v>
      </c>
    </row>
    <row r="83" spans="1:7" ht="97.5" customHeight="1">
      <c r="A83" s="130">
        <v>71</v>
      </c>
      <c r="B83" s="132" t="s">
        <v>106</v>
      </c>
      <c r="C83" s="150">
        <v>140082060</v>
      </c>
      <c r="D83" s="151"/>
      <c r="E83" s="152">
        <f>E84</f>
        <v>140452</v>
      </c>
      <c r="F83" s="152">
        <f t="shared" si="15"/>
        <v>140452</v>
      </c>
      <c r="G83" s="152">
        <f t="shared" si="15"/>
        <v>140452</v>
      </c>
    </row>
    <row r="84" spans="1:7" ht="12.75">
      <c r="A84" s="130">
        <v>72</v>
      </c>
      <c r="B84" s="132" t="s">
        <v>281</v>
      </c>
      <c r="C84" s="150">
        <v>140082060</v>
      </c>
      <c r="D84" s="151" t="s">
        <v>399</v>
      </c>
      <c r="E84" s="152">
        <f>E85</f>
        <v>140452</v>
      </c>
      <c r="F84" s="152">
        <f t="shared" si="15"/>
        <v>140452</v>
      </c>
      <c r="G84" s="152">
        <f t="shared" si="15"/>
        <v>140452</v>
      </c>
    </row>
    <row r="85" spans="1:7" ht="16.5" customHeight="1">
      <c r="A85" s="130">
        <v>73</v>
      </c>
      <c r="B85" s="132" t="s">
        <v>290</v>
      </c>
      <c r="C85" s="140">
        <v>140082060</v>
      </c>
      <c r="D85" s="129" t="s">
        <v>282</v>
      </c>
      <c r="E85" s="152">
        <v>140452</v>
      </c>
      <c r="F85" s="152">
        <v>140452</v>
      </c>
      <c r="G85" s="152">
        <v>140452</v>
      </c>
    </row>
    <row r="86" spans="1:7" ht="12.75">
      <c r="A86" s="130">
        <v>74</v>
      </c>
      <c r="B86" s="162" t="s">
        <v>348</v>
      </c>
      <c r="C86" s="150"/>
      <c r="D86" s="177"/>
      <c r="E86" s="152"/>
      <c r="F86" s="178">
        <v>57470</v>
      </c>
      <c r="G86" s="178">
        <v>115030</v>
      </c>
    </row>
    <row r="87" spans="1:7" ht="12.75">
      <c r="A87" s="130">
        <v>75</v>
      </c>
      <c r="B87" s="179" t="s">
        <v>170</v>
      </c>
      <c r="C87" s="180"/>
      <c r="D87" s="180"/>
      <c r="E87" s="133">
        <f>E10</f>
        <v>2298270</v>
      </c>
      <c r="F87" s="133">
        <f>F10</f>
        <v>2298795</v>
      </c>
      <c r="G87" s="133">
        <f>G10</f>
        <v>2300595</v>
      </c>
    </row>
    <row r="88" spans="1:6" ht="12.75">
      <c r="A88" s="181"/>
      <c r="B88" s="182"/>
      <c r="C88" s="17"/>
      <c r="D88" s="17"/>
      <c r="E88" s="17"/>
      <c r="F88" s="17"/>
    </row>
    <row r="89" ht="12.75">
      <c r="E89" s="185"/>
    </row>
  </sheetData>
  <sheetProtection/>
  <mergeCells count="13">
    <mergeCell ref="A1:H1"/>
    <mergeCell ref="A2:H2"/>
    <mergeCell ref="A3:H3"/>
    <mergeCell ref="A7:A8"/>
    <mergeCell ref="B7:B8"/>
    <mergeCell ref="C7:C8"/>
    <mergeCell ref="D7:D8"/>
    <mergeCell ref="E7:E8"/>
    <mergeCell ref="F7:F8"/>
    <mergeCell ref="A4:F4"/>
    <mergeCell ref="A5:G5"/>
    <mergeCell ref="A6:G6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www.PHILka.RU</cp:lastModifiedBy>
  <cp:lastPrinted>2018-01-15T08:10:23Z</cp:lastPrinted>
  <dcterms:created xsi:type="dcterms:W3CDTF">2010-12-02T07:50:49Z</dcterms:created>
  <dcterms:modified xsi:type="dcterms:W3CDTF">2018-01-15T08:16:53Z</dcterms:modified>
  <cp:category/>
  <cp:version/>
  <cp:contentType/>
  <cp:contentStatus/>
</cp:coreProperties>
</file>