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075" windowHeight="8625" tabRatio="657" activeTab="0"/>
  </bookViews>
  <sheets>
    <sheet name="текст" sheetId="1" r:id="rId1"/>
    <sheet name="прил 1 источники" sheetId="2" r:id="rId2"/>
    <sheet name="прил 2 ГАД" sheetId="3" r:id="rId3"/>
    <sheet name="прил 3 ГАИФД" sheetId="4" r:id="rId4"/>
    <sheet name="прил 4 доходы" sheetId="5" r:id="rId5"/>
    <sheet name="прил 5 РП" sheetId="6" r:id="rId6"/>
    <sheet name="прил 6 ведом" sheetId="7" r:id="rId7"/>
    <sheet name="прил 7 программы" sheetId="8" r:id="rId8"/>
  </sheets>
  <definedNames/>
  <calcPr fullCalcOnLoad="1" refMode="R1C1"/>
</workbook>
</file>

<file path=xl/sharedStrings.xml><?xml version="1.0" encoding="utf-8"?>
<sst xmlns="http://schemas.openxmlformats.org/spreadsheetml/2006/main" count="777" uniqueCount="394">
  <si>
    <t xml:space="preserve">     Размеры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службы, проиндексированные в 2009, 2011 ,2012, 2013, 2015, 2016, 2018 годах увеличиваются (индексируются), в 2019 году на 4,3 процента с 01 октября 2019 года,в 2020 году индексируются на 3 процента  с 1 октября 2020 года,в 2021 году и плановом периоде 2022-2023 годов на коэффицент, равный 1;  </t>
  </si>
  <si>
    <t xml:space="preserve">      Общая предельная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служащих, принятая к финансовому обеспечению в 2021 году и плановом периоде 2022-2023 годов, составляет 2,0 штатные единицы, в том числе выборных должностных лиц, осуществляющих свои полномочия на постоянной основе – 1 штатная единица, численность работников, муниципальных служащих – 1,0 штатная единица.</t>
  </si>
  <si>
    <t xml:space="preserve">  Заработная плата работников муниципальных казенных, бюджетных и автономных учреждений за исключением заработной платы отдельных категорий работников,увеличичение оплаты труда которых осуществляется в соответствии с указами Президента Российской Федерации,предусматривающими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увеличивается (индексируется):                                                                              в 2021 году и в плановом периоде 2022 - 2023 годов на коэффициент, равный 1.
       </t>
  </si>
  <si>
    <t xml:space="preserve">    Статья 9.  Особенности использования средств, получаемых сельскими бюджетными учреждениями в 2021 году</t>
  </si>
  <si>
    <t xml:space="preserve">     Статья 10. Особенности исполнения бюджета поселения в 2021 году</t>
  </si>
  <si>
    <t xml:space="preserve">      1) Установить, что не использованные по состоянию на 1 января 2021 года остатки межбюджетных трансфертов, предоставленных бюджету поселения за счет средств федерального бюджета в форме субвенций, субсидий, иных межбюджетных трансфертов, имеющих целевое назначение, подлежат возврату в районный бюджет в течение первых 5 рабочих дней 2021 года.</t>
  </si>
  <si>
    <t xml:space="preserve">       2) Остатки средств бюджета поселения на 1 января 2021 года в полном объеме, за исключением неиспользованных остатков межбюджетных трансфертов, полученных из районного бюджета в форме субсидий, субвенций и иных межбюджетных трансфертов, имеющих целевое назначение, могут направляться на покрытие временных кассовых разрывов, возникающих в ходе исполнения бюджета поселения в 2021 году.</t>
  </si>
  <si>
    <t xml:space="preserve">     3) Установить, что погашение кредиторской задолженности, сложившейся по принятым в предыдущие годы, фактически произведенным, но не оплаченным по состоянию на 1 января 2021 года обязательствам, производится главными распорядителями средств бюджета поселения за счет утвержденных им бюджетных ассигнований на 2021 год.</t>
  </si>
  <si>
    <t xml:space="preserve">      Установить, что в расходной части проекта бюджета поселения предусматривается резервный фонд администрации сельсовета на 2021 год в сумме 1 000,00 рублей, на 2022 год в сумме 1 000,00 рублей, на 2023 год в сумме 1 000,00 рублей.</t>
  </si>
  <si>
    <t xml:space="preserve">     на 1 января 2022 года по долговым обязательствам в сумме  0 рублей, в том числе по муниципальным гарантиям в сумме 0 рублей;</t>
  </si>
  <si>
    <t xml:space="preserve">      Настоящее Решение вступает в силу со дня его официального опубликования в периодическом  печатном  издании   «Ведомости органов  местного самоуправления Захаровского сельсовета»   и распространяет свое действие на правоотношения, возникшие с  01 января 2021 года.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</si>
  <si>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</si>
  <si>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</si>
  <si>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</si>
  <si>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</si>
  <si>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Содержание автомобильных дорог общего пользования местного значения за счет средств дорожного фонда Красноярского края и средств местного бюджета в рамках подпрограммы ""Содержание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</si>
  <si>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Доходы бюджета поселения  2022 года</t>
  </si>
  <si>
    <t>Доходы бюджета поселения  2023 года</t>
  </si>
  <si>
    <t>Сумма на 2023 год</t>
  </si>
  <si>
    <t xml:space="preserve">        Распределение бюджетных ассигнований по целевым статьям (муниципальным программам Захаровского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2021 год и плановый период 2022-2023 годов</t>
  </si>
  <si>
    <t>Защита населения и территории от чрезвычайных ситуаций природного и техногенного характера, пожарная безопасность</t>
  </si>
  <si>
    <t>810 2 02 10000 00 0000 150</t>
  </si>
  <si>
    <t>810 2 02 15001 00 0000 150</t>
  </si>
  <si>
    <t>810 2 02 15001 10 0000 150</t>
  </si>
  <si>
    <t>810 2 02 15001 10 0020 150</t>
  </si>
  <si>
    <t>810 2 02 15001 10 0030 150</t>
  </si>
  <si>
    <t>Дотации бюджетам бюджетной системы Российской Федерации</t>
  </si>
  <si>
    <t xml:space="preserve">Дотация на выравнивание  бюджетной обеспеченности </t>
  </si>
  <si>
    <t>Дотации бюджетам сельских поселений на выравнивание бюджетной обеспеченности</t>
  </si>
  <si>
    <t>к  решения схода граждан Захаровского сельсовета</t>
  </si>
  <si>
    <t xml:space="preserve">  от 28 декабря 2020г. № 4-11</t>
  </si>
  <si>
    <t>Приложение № 3</t>
  </si>
  <si>
    <t>Приложение № 1</t>
  </si>
  <si>
    <t>Дотация бюджетам сельских поселений на выравнивание  бюджетной обеспеченности (из районного бюджета за счет субвенции краевого бюджета)</t>
  </si>
  <si>
    <t>Дотации бюджетам сельских поселений на выравнивание бюджетной обеспеченности (из районного бюджета за счет собственных доходов районного бюджета)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</si>
  <si>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 )</t>
  </si>
  <si>
    <t>Прочие межбюджетные трансферты, передаваемые бюджетам сельских поселений (на поддержку мер по обеспечению сбалансированности бюджетов)</t>
  </si>
  <si>
    <t>"28"декабря 2020г                             с.Захаровка                                                       № 4-11</t>
  </si>
  <si>
    <t xml:space="preserve">     1) прогнозируемый общий объем доходов бюджета поселения  на 2021 год  в сумме 3 901 090,00 рублей, на 2022 год в сумме 3 905 406,00 рублей; на 2023 год в сумме 3 862 479,00 рублей;                                                                               </t>
  </si>
  <si>
    <t xml:space="preserve">     2) общий объем расходов бюджета поселения на 2021 год  в сумме 3 901 090,00 рублей, на 2022 год в сумме 3 905 406,00 рублей, в том числе условно утвержденные расходы в сумме 97 635,00 рублей; на 2023 год в сумме 3 862 479,00 рублей, в том числе условно утвержденные расходы в сумме 193 124,00 рубля.                                                                                                                                                                                                                              </t>
  </si>
  <si>
    <t xml:space="preserve">       2. Направить в  2021 году и плановом периоде 2022-2023 годов бюджету Казачинского района иные межбюджетные трансферты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культуры: в 2021 году - 236 670,00 рублей, в плановом периоде 2022-2023 годов - по 236 670,00 рублей ежегодно.
     Установить, что порядок предоставления и методика определения объема межбюджетных трансфертов на осуществление части полномочий по решению вопросов местного значения поселения и порядок предоставления иных межбюджетных трансфертов определяется решениями Захаровского сельского Совета депутатов.</t>
  </si>
  <si>
    <t xml:space="preserve">    Утвердить объем бюджетных ассигнований дорожного фонда Администрации Захаровского сельсовета  на 2021 год в сумме 151 213,45 рублей, на 2022 год в сумме 131 693,00 рубля, на 2023 год в сумме 137 041,00 рубль.</t>
  </si>
  <si>
    <t xml:space="preserve">     578 414,00 рублей в 2021 году</t>
  </si>
  <si>
    <t xml:space="preserve">     578 868,00 рублей в 2022 году</t>
  </si>
  <si>
    <t xml:space="preserve">     579 341,00 рубль в 2023 году</t>
  </si>
  <si>
    <t xml:space="preserve">    33 477,00 рублей в 2021 году</t>
  </si>
  <si>
    <t xml:space="preserve">    34 456,00 рублей в 2022 году</t>
  </si>
  <si>
    <t xml:space="preserve">    35 695,00 рублей в 2023 году</t>
  </si>
  <si>
    <t>Направить в  2021 году и плановом периоде 2022-2023 годов бюджету Казачинского района иные межбюджетные трансферты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культуры: в 2021 году - 236 670,00 рублей, в плановом периоде 2022-2023 годов - по 236 670,00 рублей ежегодно.
     Установить, что методика определения объема межбюджетных трансфертов на осуществление части полномочий по решению вопросов местного значения поселения и порядок предоставления иных межбюджетных трансфертов определяется решениями Захаровского сельского Совета депутатов.</t>
  </si>
  <si>
    <t xml:space="preserve"> РЕШЕНИЯ</t>
  </si>
  <si>
    <t xml:space="preserve">     3. Главные распорядители средств сельского бюджета на основании информации о фактическом поступлении доходов от сдачи в аренду имущества и от приносящей доход деятельности ежемесячно до 28-го числа месяца, предшествующего планируемому, формируют заявки на финансирование на очередной месяц с указанием даты предполагаемого финансирования.</t>
  </si>
  <si>
    <t xml:space="preserve">     4. Администрация Захаровского сельсовета осуществляет зачисление денежных средств на лицевые счета соответствующих муниципальных бюджетных учреждений, открытые в  Управлении Федерального казначейства по Красноярскому краю в соответствии с заявками на финансирование по датам предполагаемого финансирования.</t>
  </si>
  <si>
    <t xml:space="preserve">      Статья 11. Дорожный фонд Администрации Захаровского сельсовета</t>
  </si>
  <si>
    <t xml:space="preserve">     Статья 12. Резервный  фонд  Администрации Захаровского сельсовета </t>
  </si>
  <si>
    <t xml:space="preserve">      Статья 13. Муниципальный внутренний долг Захаровского сельсовета</t>
  </si>
  <si>
    <t xml:space="preserve">     1.Установить верхний предел муниципального внутреннего долга по долговым обязательствам поселения:</t>
  </si>
  <si>
    <t xml:space="preserve">     3. Установить предельный объем муниципального долга Захаровского сельсовета в сумме:</t>
  </si>
  <si>
    <t xml:space="preserve">      2. Предельный объем расходов на обслуживание муниципального долга Захаровского сельсовета не должен превышать: </t>
  </si>
  <si>
    <t>0140000000</t>
  </si>
  <si>
    <t>0140082060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</si>
  <si>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  в рамках подпрограммы "Прочие мероприятия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</si>
  <si>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"Прочие мероприятия Захаровского сельсовета" </t>
  </si>
  <si>
    <t>810 2 02 30000 00 0000 150</t>
  </si>
  <si>
    <t>810 2 02 30024 00 0000 150</t>
  </si>
  <si>
    <t>810 2 02 30024 10 0000 150</t>
  </si>
  <si>
    <t>810 2 02 30024 10 4901 150</t>
  </si>
  <si>
    <t>810 2 02 35118 00 0000 150</t>
  </si>
  <si>
    <t>810 2 02 35118 10 0000 150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</si>
  <si>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</si>
  <si>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000 2 02 40000 00 0000 150</t>
  </si>
  <si>
    <t>810 2 02 49999 00 0000 150</t>
  </si>
  <si>
    <t>810 2 02 49999 10 0000 150</t>
  </si>
  <si>
    <t>810 2 02 49999 10 0002 150</t>
  </si>
  <si>
    <t>1 13 01995 10 0000 130</t>
  </si>
  <si>
    <t>1 13 02995 10 0000 130</t>
  </si>
  <si>
    <t>1 14 06025 10 0000 430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</si>
  <si>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</si>
  <si>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</si>
  <si>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</si>
  <si>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</si>
  <si>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Наименование кода классификации доходов бюджета</t>
  </si>
  <si>
    <t>ВСЕГО</t>
  </si>
  <si>
    <t>1 08 04020 01 1000 110</t>
  </si>
  <si>
    <t>120</t>
  </si>
  <si>
    <t>Закупки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</si>
  <si>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</si>
  <si>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</si>
  <si>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</si>
  <si>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240</t>
  </si>
  <si>
    <t>1 13 02065 10 0000 130</t>
  </si>
  <si>
    <t>1 14 02053 10 0000 410</t>
  </si>
  <si>
    <t>Код классификации    доходов бюджета</t>
  </si>
  <si>
    <t>№  стр.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</si>
  <si>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</si>
  <si>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>Наименование кода группы,подгруппы,статьи,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</si>
  <si>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t xml:space="preserve">                                                                                                                        Приложение № 5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</si>
  <si>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</si>
  <si>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>Итого источников внутреннего финансирования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</si>
  <si>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</si>
  <si>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</si>
  <si>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</si>
  <si>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</si>
  <si>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</si>
  <si>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</si>
  <si>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870</t>
  </si>
  <si>
    <t>Резервные средства</t>
  </si>
  <si>
    <t>100</t>
  </si>
  <si>
    <t>850</t>
  </si>
  <si>
    <t>Уплата налогов, сборов и иных платежей</t>
  </si>
  <si>
    <t>№ строки</t>
  </si>
  <si>
    <t>Код группы, подгруппы, статьи и вида источников</t>
  </si>
  <si>
    <t xml:space="preserve">          Наименование показателя</t>
  </si>
  <si>
    <t xml:space="preserve">Увеличение прочих остатков денежных средств  бюджетов поселений           </t>
  </si>
  <si>
    <t xml:space="preserve">Уменьшение прочих остатков денежных средств  бюджетов поселений          </t>
  </si>
  <si>
    <t xml:space="preserve">    Код ведомства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</si>
  <si>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</si>
  <si>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Код бюджетной классификации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</si>
  <si>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</si>
  <si>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</si>
  <si>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</si>
  <si>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</si>
  <si>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</si>
  <si>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</si>
  <si>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</si>
  <si>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182 1 06 06040 00 0000 110</t>
  </si>
  <si>
    <t>Земельный налог с физических лиц</t>
  </si>
  <si>
    <t>182 1 06 06043 10 0000 110</t>
  </si>
  <si>
    <t>Администрация Захаровского сельсовета  Казачинского района Красноярского края</t>
  </si>
  <si>
    <t>Земельный налог с физических лиц, обладающих земельным участком, расположенным в границах сельских   поселений</t>
  </si>
  <si>
    <t>ИТОГО:</t>
  </si>
  <si>
    <t>Код
строки</t>
  </si>
  <si>
    <t>Наименование показателя</t>
  </si>
  <si>
    <t>Код по бюджетной классификации Российской Федерации</t>
  </si>
  <si>
    <t>раздел подраздел</t>
  </si>
  <si>
    <t>целевая статья</t>
  </si>
  <si>
    <t>вида расходов</t>
  </si>
  <si>
    <t xml:space="preserve">Общегосударственные вопросы                                                          </t>
  </si>
  <si>
    <t>Непрограмные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</si>
  <si>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</si>
  <si>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</si>
  <si>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</si>
  <si>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</si>
  <si>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</si>
  <si>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 xml:space="preserve">                                                                                                                                                                                                 Приложение № 7</t>
  </si>
  <si>
    <t>Другие вопросы в области национальной безопасности и правоохранительной деятельности</t>
  </si>
  <si>
    <t>0130000000</t>
  </si>
  <si>
    <t xml:space="preserve">Культура, кинематография </t>
  </si>
  <si>
    <t>Межбюджетные трансферты</t>
  </si>
  <si>
    <t>540</t>
  </si>
  <si>
    <t>Итого:</t>
  </si>
  <si>
    <t>000 1 08 00000 00 0000 000</t>
  </si>
  <si>
    <t>ГОСУДАРСТВЕННАЯ ПОШЛИНА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</si>
  <si>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</si>
  <si>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</si>
  <si>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</si>
  <si>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</si>
  <si>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местного самоуправления</t>
  </si>
  <si>
    <t>0100</t>
  </si>
  <si>
    <t>Статья 14. Публичные нормативные обязательства.</t>
  </si>
  <si>
    <t xml:space="preserve">  1. Установить, что публичные нормативные обязательства поселения не принимаются</t>
  </si>
  <si>
    <t>0400</t>
  </si>
  <si>
    <t>9100000000</t>
  </si>
  <si>
    <t>0110000000</t>
  </si>
  <si>
    <t>0100000000</t>
  </si>
  <si>
    <t>0102</t>
  </si>
  <si>
    <t>0104</t>
  </si>
  <si>
    <t>0111</t>
  </si>
  <si>
    <t>0113</t>
  </si>
  <si>
    <t>0200</t>
  </si>
  <si>
    <t>0203</t>
  </si>
  <si>
    <t>0300</t>
  </si>
  <si>
    <t>0314</t>
  </si>
  <si>
    <t>0409</t>
  </si>
  <si>
    <t>0500</t>
  </si>
  <si>
    <t>0503</t>
  </si>
  <si>
    <t>0800</t>
  </si>
  <si>
    <t>0801</t>
  </si>
  <si>
    <t>1 11 05075 10 0000 120</t>
  </si>
  <si>
    <t>8110051180</t>
  </si>
  <si>
    <t>Доходы от сдачи в аренду имущества, составляющего казну сельских поселений (за исключением земельных участков)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</si>
  <si>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</si>
  <si>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</si>
  <si>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</si>
  <si>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</si>
  <si>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</si>
  <si>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</si>
  <si>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НАЛОГИ НА ИМУЩЕСТВО</t>
  </si>
  <si>
    <t>182 1 06 06000 00 0000 110</t>
  </si>
  <si>
    <t>Земельный налог</t>
  </si>
  <si>
    <t>Национальная экономика</t>
  </si>
  <si>
    <t>500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</si>
  <si>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</si>
  <si>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</si>
  <si>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</si>
  <si>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</si>
  <si>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 безопасности и правоохранительной деятельности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</si>
  <si>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</si>
  <si>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</si>
  <si>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</si>
  <si>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</si>
  <si>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</si>
  <si>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</si>
  <si>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</si>
  <si>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</si>
  <si>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</si>
  <si>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Условно утвержденные расходы</t>
  </si>
  <si>
    <t>1 17 01050 10 0000 180</t>
  </si>
  <si>
    <t>1 17 05050 10 0000 180</t>
  </si>
  <si>
    <t>Приложение № 2</t>
  </si>
  <si>
    <t>Перечень главных администраторов доходов бюджета поселения</t>
  </si>
  <si>
    <t>Дорожное хозяйство (дорожные фонды)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</si>
  <si>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</si>
  <si>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</si>
  <si>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Доходы, поступающие в порядке возмещения расходов, понесенных в связи с эксплуатацией имущества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</si>
  <si>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</si>
  <si>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</si>
  <si>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000 1 03 00000 00 0000 000</t>
  </si>
  <si>
    <t>000 1 03 02000 01 0000 110</t>
  </si>
  <si>
    <t>100 1 03 02230 01 0000 110</t>
  </si>
  <si>
    <t>100 1 03 02240 01 0000 110</t>
  </si>
  <si>
    <t>100 1 03 02250 01 0000 110</t>
  </si>
  <si>
    <t>100 1 03 02260 01 0000 110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</si>
  <si>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</si>
  <si>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</si>
  <si>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</si>
  <si>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</si>
  <si>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</si>
  <si>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</si>
  <si>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</si>
  <si>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</si>
  <si>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</si>
  <si>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(рублей)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</si>
  <si>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</si>
  <si>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</si>
  <si>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</si>
  <si>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</si>
  <si>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</si>
  <si>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</si>
  <si>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</si>
  <si>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</si>
  <si>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</si>
  <si>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</si>
  <si>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</si>
  <si>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Земельный налог с организаций</t>
  </si>
  <si>
    <t>182 1 06 06030 00 0000 110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</si>
  <si>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</si>
  <si>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</si>
  <si>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1 11 09045 10 0000 120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</si>
  <si>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</si>
  <si>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</si>
  <si>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</si>
  <si>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 на излишне взысканные суммы</t>
  </si>
  <si>
    <t>Сумма на 2020 год</t>
  </si>
  <si>
    <t>810 01 05 00 00 00 0000 000</t>
  </si>
  <si>
    <t>810 01 05 00 00 00 0000 500</t>
  </si>
  <si>
    <t>810 01 05 02 00 00 0000 500</t>
  </si>
  <si>
    <t>810 01 05 02 01 00 0000 510</t>
  </si>
  <si>
    <t>810 01 05 02 01 10 0000 510</t>
  </si>
  <si>
    <t>810 01 05 00 00 00 0000 600</t>
  </si>
  <si>
    <t>810 01 05 02 00 00 0000 600</t>
  </si>
  <si>
    <t>810 01 05 02 01 00 0000 610</t>
  </si>
  <si>
    <t>810 01 05 02 01 10 0000 610</t>
  </si>
  <si>
    <t>сход граждан Захаровского сельсовета</t>
  </si>
  <si>
    <t xml:space="preserve">           Красноярский край Казачинский район</t>
  </si>
  <si>
    <t xml:space="preserve">       Расходование средств резервного фонда  осуществляется в соответствии с порядком, устанавливаемым Администрацией Захаровского сельсовета.</t>
  </si>
  <si>
    <t xml:space="preserve">                Глава Захаровского сельсовета:                                                        Розе Т.А.     </t>
  </si>
  <si>
    <t xml:space="preserve"> 810 01 05 02 01 10 0000 610</t>
  </si>
  <si>
    <t xml:space="preserve"> 810 01 05 02 01 10 0000 510</t>
  </si>
  <si>
    <t xml:space="preserve">Администрация Захаровского сельсовета  Казачинского района Красноярского края          </t>
  </si>
  <si>
    <t>810 1 08 04000 01 0000 110</t>
  </si>
  <si>
    <t>810 2 02 00000 00 0000 000</t>
  </si>
  <si>
    <t>0110081010</t>
  </si>
  <si>
    <t>0130082020</t>
  </si>
  <si>
    <t xml:space="preserve">Администрация Захаровского сельсовета  Казачинского района Красноярского края                                                      </t>
  </si>
  <si>
    <t>Функционирование администрации Захаровского сельсовета</t>
  </si>
  <si>
    <t>Резервные фонды исполнительных органов местного самоуправления по администрации Захаровского сельсовета в рамках непрограммных расходов отдельных органов местного самоуправления</t>
  </si>
  <si>
    <t xml:space="preserve">Муниципальная программа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</si>
  <si>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"Благоустройство территории Захаровского сельсовета" </t>
  </si>
  <si>
    <t>Мероприятия на выполнение государственных полномочий по созданию и обеспечению деятельности административных комиссий по администрации Захаровского сельсовета в рамках непрограммных расходов отдельных органов местного самоуправления</t>
  </si>
  <si>
    <t>Подпрограмма "Обеспечение безопасности жителей Захаровского сельсовета"</t>
  </si>
  <si>
    <t>Обеспечение мероприятий по первичным мерам пожарной безопасности в рамках подпрограммы 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</si>
  <si>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Подпрограмма "Содержание автомобильных дорог общего пользования Захаровского сельсовета" </t>
  </si>
  <si>
    <t xml:space="preserve">Мероприятия на 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</si>
  <si>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Уличное освещение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</si>
  <si>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Подпрограмма  "Благоустройство  территории Захаровского сельсовета "</t>
  </si>
  <si>
    <t xml:space="preserve"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 </t>
  </si>
  <si>
    <t xml:space="preserve">Содержание автомобильных дорог и инженерных сооружений на них в границах сельских поселений за счет средств муниципального дорожного фонда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</si>
  <si>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</si>
  <si>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Осуществление первичного воинского учета на территориях, где отсутствуют военные комиссариаты по администрации Захаровского сельсовета в рамках непрограммных расходов отдельных органов местного самоуправления</t>
  </si>
  <si>
    <t>1 11 05025 10 0000 120</t>
  </si>
  <si>
    <t>Доходы бюджета поселения  2021 года</t>
  </si>
  <si>
    <t>Главные администраторы источников внутреннего финансирования</t>
  </si>
  <si>
    <t xml:space="preserve">Источники внутреннего финансирования дефицита (профицита) бюджета поселения </t>
  </si>
  <si>
    <t>Сумма на 2021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</si>
  <si>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 (за исключением земельных участков муниципальных бюджетных и автономных учреждений)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</si>
  <si>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 бюджетных и автономных учреждений, а так же имущества муниципальных унитарных предприятий, в том числе казенных)</t>
  </si>
  <si>
    <t>2 02 15001 10 0020 150</t>
  </si>
  <si>
    <t>2 02 15001 10 0030 150</t>
  </si>
  <si>
    <t>2 02 30024 10 4901 150</t>
  </si>
  <si>
    <t>2 02 35118 10 0000 150</t>
  </si>
  <si>
    <t>2 02 49999 10 0002 150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</si>
  <si>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</si>
  <si>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</si>
  <si>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2 07 05030 10 0000 150</t>
  </si>
  <si>
    <t>2 08 05000 10 0000 150</t>
  </si>
  <si>
    <t>2 19 35118 10 0000 150</t>
  </si>
  <si>
    <t>2 19 60010 10 0000 150</t>
  </si>
  <si>
    <t>всего</t>
  </si>
  <si>
    <t>0120000000</t>
  </si>
  <si>
    <t>0120081020</t>
  </si>
  <si>
    <t>0120081090</t>
  </si>
  <si>
    <t>рублей</t>
  </si>
  <si>
    <t xml:space="preserve">                                                                                                                        Приложение № 6</t>
  </si>
  <si>
    <t>Российская Федерация</t>
  </si>
  <si>
    <t xml:space="preserve">     Статья 2. Главные администраторы </t>
  </si>
  <si>
    <t xml:space="preserve">     2. Утвердить перечень главных администраторов источников внутреннего финансирования дефицита бюджета поселения и закрепленных за ними источников внутреннего финансирования дефицита  бюджета поселения согласно приложению 3 к настоящему Решению .</t>
  </si>
  <si>
    <t xml:space="preserve">     1. Утвердить перечень  главных администраторов доходов  бюджета поселения и закрепленных за ними доходных источников согласно приложению 2 к настоящему Решению.</t>
  </si>
  <si>
    <t xml:space="preserve">     Статья 5. Изменение показателей сводной бюджетной росписи  бюджета поселения</t>
  </si>
  <si>
    <t xml:space="preserve">     1)  на сумму доходов, дополнительно полученных  от оказания платных услуг, безвозмездных поступлений от физических и юридических лиц, в том числе добровольных пожертвований, и от иной приносящей доход деятельности сверх утвержденных настоящим Решением и бюджетной сметой бюджетных ассигнований,  направленных на финансирование расходов данных учреждений в соответствии с бюджетной  сметой; </t>
  </si>
  <si>
    <t xml:space="preserve">     2)  в случаях  образования, переименования, реорганизации, ликвидации  муниципальных учреждений,  в том числе путем изменения типа существующих бюджетных учреждений, перераспределения их полномочий и численности  в пределах общего объема средств, предусмотренных настоящим решением на обеспечение их деятельности;</t>
  </si>
  <si>
    <t xml:space="preserve">     3)  в случаях переименования, реорганизации, ликвидации, создания муниципальных учреждений, в том числе путем изменения типа существующих  бюджетных учреждений, за счет перераспределения объема оказываемых муниципальных услуг, выполняемых работ и (или) исполняемых муниципальных функций и численности в пределах общего объема средств, предусмотренных настоящим Решением  на обеспечение их деятельности;</t>
  </si>
  <si>
    <t xml:space="preserve">     4) в случае перераспределения бюджетных ассигнований  в пределах общего объема средств, предусмотренных муниципальному бюджетному  учреждению в виде субсидий, включая субсидии на возмещение нормативных затрат, связанных с оказанием ими в соответствии с муниципальным заданием муниципальных услуг (выполнением работ), бюджетных инвестиций; </t>
  </si>
  <si>
    <t xml:space="preserve">     5) в случаях изменения размеров субсидий, предусмотренных муниципальным бюджетным  учреждениям на  финансовое обеспечение выполнения муниципального задания;</t>
  </si>
  <si>
    <t xml:space="preserve">     6) в случае перераспределения бюджетных ассигнований  в пределах общего объема расходов, предусмотренных настоящим Решением муниципальному бюджетному учреждению в виде субсидий на цели, не связанные с финансовым обеспечением выполнения муниципального задания;</t>
  </si>
  <si>
    <t xml:space="preserve">   7) в случае заключения администрацией Захаровского сельсовета с администрацией Казачинского района соглашений о передаче осуществления части полномочий в пределах объема средств, предусмотренных на выполнение указанных полномочий;</t>
  </si>
  <si>
    <t xml:space="preserve">     Статья 6. Размеры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</t>
  </si>
  <si>
    <t xml:space="preserve">     Статья 7. Общая предельная штатная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</t>
  </si>
  <si>
    <t xml:space="preserve">     Статья 8. Индексация заработной платы работников муниципальных учреждений</t>
  </si>
  <si>
    <t xml:space="preserve">     1. Доходы от сдачи в аренду имущества, находящегося в муниципальной собственности и переданного в оперативное управление муниципальным бюджетным учреждениям культуры направляются на содержание и развитие их материально- технической базы.</t>
  </si>
  <si>
    <t xml:space="preserve">     2. В целях использования доходов от сдачи в аренду имущества и от приносящей доход деятельности муниципальные бюджетные учреждения ежемесячно до 25-го числа месяца, предшествующего планируемому, направляют информацию главным распорядителям средств сельского бюджета о фактическом их поступлении. Информация представляется нарастающим итогом с начала текущего финансового года с указанием поступлений в текущем месяце.</t>
  </si>
  <si>
    <t>0502</t>
  </si>
  <si>
    <t>0110083010</t>
  </si>
  <si>
    <t xml:space="preserve">Мероприятия в области организации водоснабжения населения 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</si>
  <si>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Комунальное хозяйство</t>
  </si>
  <si>
    <t>810 1 08 04020 01 1000 110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</si>
  <si>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 в том числе по отмененому)</t>
  </si>
  <si>
    <t xml:space="preserve">    9) в случае уменьшения суммы средств межбюджетных трансфертов из районного бюджета.</t>
  </si>
  <si>
    <t>0310</t>
  </si>
  <si>
    <t>Коммунальное хозяйство</t>
  </si>
  <si>
    <t xml:space="preserve">Муниципальная программа Захаровского сельсовета «Создание безопасных и комфортных условий для проживания на территории Захаровского сельсовета» </t>
  </si>
  <si>
    <t>Обеспечение первичных мер пожарной безопасности за счет средств бюджета поселения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</si>
  <si>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01300S4120</t>
  </si>
  <si>
    <t>Обеспечение 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</si>
  <si>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01200S5080</t>
  </si>
  <si>
    <t xml:space="preserve">      на 1 января 2022 года по долговым обязательствам в сумме 0 рублей, в том числе по муниципальным гарантиям в сумме 0 рублей;</t>
  </si>
  <si>
    <t xml:space="preserve">      на 1 января 2023 года по долговым обязательствам в сумме 0 рублей, в том числе по муниципальным гарантиям в сумме 0 рублей.</t>
  </si>
  <si>
    <t>Приложение № 4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</si>
  <si>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</si>
  <si>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</si>
  <si>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</si>
  <si>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</si>
  <si>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 xml:space="preserve"> Статья 16. Вступление решения в силу.</t>
  </si>
  <si>
    <t>Статья 15. Иные межбюджетные трансферты</t>
  </si>
  <si>
    <t>Иные межбюджетные трансферты бюджета сельского поселения на обеспечение первичных мер пожарной безопасности на территории Захаровского сельсовета в рамках подпрограммы 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</si>
  <si>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Сумма на 2022 год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</si>
  <si>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</si>
  <si>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 xml:space="preserve">    8)  на сумму средств межбюджетных трансфертов, передаваемых из краевого и районного бюджета на осуществление отдельных целевых расходов на основании краевых или федеральных законов и (или) нормативных правовых актов Президента Российской Федерации и Правительства Российской Федерации, Губернатора Красноярского края и Правительства Красноярского края, соглашений, заключенных с главными распорядителями средств краевого и районного бюджета, и уведомлений о предоставлении субсидий, субвенций, иных межбюджетных трансфертов, имеющих целевое назначение главных распорядителей средств краевого и районного бюджета,  финансовых органов, а также в случае сокращения (возврата при отсутствии потребности) указанных межбюджетных трансфертов;"</t>
  </si>
  <si>
    <t>2 02 29999 10 7412 150</t>
  </si>
  <si>
    <t>Прочие субсидии бюджетам сельских поселений (на обеспечение первичных мер пожарной безопасности)</t>
  </si>
  <si>
    <t>810 2 02 20000 00 0000 150</t>
  </si>
  <si>
    <t>Субсидии бюджетам бюджетной системы Российской Федерации (межбюджетные субсидии)</t>
  </si>
  <si>
    <t>810 2 02 29999 00 0000 150</t>
  </si>
  <si>
    <t>Прочие субсидии</t>
  </si>
  <si>
    <t>810 2 02 29999 10 0000 150</t>
  </si>
  <si>
    <t>Прочие субсидии бюджетам сельских поселений</t>
  </si>
  <si>
    <t>810 2 02 29999 10 7412 150</t>
  </si>
  <si>
    <t>810 2 02 29999 10 7508 150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</si>
  <si>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</si>
  <si>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0110081040</t>
  </si>
  <si>
    <t>Организация и содержание мест захоронения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</si>
  <si>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Ведомственная структура расходов бюджета поселения  на 2021 год и плановый период 2022-2023 годов</t>
  </si>
  <si>
    <t xml:space="preserve">    Распределение бюджетных ассигнований по разделам и подразделам бюджетной классификации расходов бюджетов Российской Федерации на 2021 год и плановый период 2022-2023 годов </t>
  </si>
  <si>
    <t>Доходы бюджета поселения на 2021 год и плановый период 2022-2023 годов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</si>
  <si>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</si>
  <si>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</si>
  <si>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</si>
  <si>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дефицита районного бюджета на 2021 год и плановый период 2022-2023 годов</t>
  </si>
  <si>
    <t xml:space="preserve"> на 2021 и плановый период 2022-2023 годов.</t>
  </si>
  <si>
    <t>Код главного адми-нистра-тора</t>
  </si>
  <si>
    <t>Наименование кода классификации                                                                          доходов бюджета</t>
  </si>
  <si>
    <t>2 02 29999 10 7508 150</t>
  </si>
  <si>
    <t>на 2021 год и плановый период 2022 - 2023 годов</t>
  </si>
  <si>
    <t xml:space="preserve">     «О бюджете Захаровского сельсовета на 2021 год и плановый период 2022-2023 годов»</t>
  </si>
  <si>
    <t xml:space="preserve">    Статья 1. Основные характеристики бюджета поселения на 2021 год и плановый период 2022-2023 годов.</t>
  </si>
  <si>
    <t xml:space="preserve">     1. Утвердить основные характеристики бюджета поселения на 2021 год и плановый период на 2022 -2023 годов:</t>
  </si>
  <si>
    <t xml:space="preserve">     3) дефицит бюджета поселения  на 2021 год  в сумме 0,00 рублей,   на плановый период 2022 -2023 годов  в сумме 0,00 рублей;</t>
  </si>
  <si>
    <t xml:space="preserve">     4) источники    внутреннего    финансирования дефицита (профицита) бюджета поселения в сумме 0,00 рублей на 2021 год и в  сумме 0,00 рублей на плановый период 2022-2023 годов согласно приложению 1 к настоящему Решению.</t>
  </si>
  <si>
    <t xml:space="preserve">     Статья 3. Доходы бюджета поселения на 2021 год и плановый период 2022-2023 годов</t>
  </si>
  <si>
    <t xml:space="preserve">      Утвердить доходы  бюджета поселения на 2021 год и плановый период 2022-2023 годов согласно приложению 4 к настоящему Решению.</t>
  </si>
  <si>
    <t xml:space="preserve">      Статья 4. Распределение на 2021 год и плановый период 2022-2023 годов расходов  бюджета поселения по бюджетной классификации Российской Федерации</t>
  </si>
  <si>
    <t xml:space="preserve">      1. Утвердить в пределах общего объема расходов, установленного статьей 1 настоящего Решения, распределение бюджетных ассигнований по разделам и  подразделам бюджетной классификации расходов Российской Федерации  на 2021 год и плановый период 2022-2023 годов согласно приложению 5 к настоящему Решению:</t>
  </si>
  <si>
    <t xml:space="preserve">      а) Утвердить ведомственную структуру расходов бюджета поселения на 2021 год и плановый период 2022-2023 годов согласно приложению 6 к настоящему Решению.</t>
  </si>
  <si>
    <t xml:space="preserve">      б) Утвердить распределение бюджетных ассигнований по целевым статьям (муниципальным программам Захаровского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2021 год и плановый период 2022-2023 годов согласно приложению 7 к настоящему Решению.</t>
  </si>
  <si>
    <t xml:space="preserve">     1.Установить, что глава Захаровского сельсовета Казачинского района, исполняющий полномочия главы местной администрации и при отсутствии иного органа местной администрации, осуществляющего составление и организацию исполнения местного бюджета,  вправе в ходе исполнения настоящего решения, вносить изменения в бюджетную роспись бюджета поселения  на 2021 год и плановый период 2022-2023 годов без внесения изменений в настоящее Решение: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</si>
</sst>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_-* #,##0.0_р_._-;\-* #,##0.0_р_._-;_-* &quot;-&quot;??_р_._-;_-@_-"/>
    <numFmt numFmtId="179" formatCode="0000000000"/>
    <numFmt numFmtId="180" formatCode="?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/>
      <bottom style="hair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6" fillId="24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3" xfId="0" applyFont="1" applyBorder="1" applyAlignment="1">
      <alignment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54" applyNumberFormat="1" applyFont="1" applyFill="1" applyBorder="1" applyAlignment="1">
      <alignment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vertical="center" wrapText="1"/>
      <protection/>
    </xf>
    <xf numFmtId="2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62" applyNumberFormat="1" applyFont="1" applyFill="1" applyBorder="1" applyAlignment="1">
      <alignment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 wrapText="1"/>
    </xf>
    <xf numFmtId="0" fontId="1" fillId="0" borderId="0" xfId="0" applyNumberFormat="1" applyFont="1" applyFill="1" applyAlignment="1">
      <alignment horizontal="justify"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2" fillId="0" borderId="0" xfId="0" applyNumberFormat="1" applyFont="1" applyFill="1" applyAlignment="1">
      <alignment horizontal="justify" vertical="top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 wrapText="1"/>
    </xf>
    <xf numFmtId="2" fontId="1" fillId="0" borderId="0" xfId="0" applyNumberFormat="1" applyFont="1" applyFill="1" applyAlignment="1">
      <alignment horizontal="justify" vertical="top" wrapText="1"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2" fontId="1" fillId="0" borderId="0" xfId="0" applyNumberFormat="1" applyFont="1" applyFill="1" applyAlignment="1">
      <alignment vertical="top" wrapText="1"/>
    </xf>
    <xf numFmtId="2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justify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179" fontId="6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14" fillId="0" borderId="0" xfId="0" applyNumberFormat="1" applyFont="1" applyFill="1" applyAlignment="1">
      <alignment horizontal="justify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4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62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wrapText="1"/>
    </xf>
    <xf numFmtId="0" fontId="6" fillId="0" borderId="0" xfId="0" applyFont="1" applyBorder="1" applyAlignment="1">
      <alignment horizontal="center" vertical="center" wrapText="1"/>
    </xf>
    <xf numFmtId="49" fontId="6" fillId="0" borderId="16" xfId="0" applyNumberFormat="1" applyFont="1" applyBorder="1" applyAlignment="1" applyProtection="1">
      <alignment horizontal="left" wrapText="1"/>
      <protection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Fill="1" applyAlignment="1">
      <alignment wrapText="1"/>
    </xf>
    <xf numFmtId="0" fontId="7" fillId="0" borderId="13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right"/>
    </xf>
    <xf numFmtId="0" fontId="6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82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98.875" style="71" customWidth="1"/>
    <col min="2" max="4" width="9.125" style="58" customWidth="1"/>
    <col min="5" max="5" width="11.00390625" style="58" customWidth="1"/>
    <col min="6" max="16384" width="9.125" style="58" customWidth="1"/>
  </cols>
  <sheetData>
    <row r="1" ht="15.75">
      <c r="A1" s="59" t="s">
        <v>313</v>
      </c>
    </row>
    <row r="2" ht="15.75">
      <c r="A2" s="59" t="s">
        <v>263</v>
      </c>
    </row>
    <row r="3" ht="15.75">
      <c r="A3" s="59" t="s">
        <v>262</v>
      </c>
    </row>
    <row r="4" ht="15.75">
      <c r="A4" s="59"/>
    </row>
    <row r="5" ht="15.75">
      <c r="A5" s="59"/>
    </row>
    <row r="6" ht="15.75">
      <c r="A6" s="59" t="s">
        <v>49</v>
      </c>
    </row>
    <row r="7" ht="15.75">
      <c r="A7" s="59"/>
    </row>
    <row r="8" ht="15.75">
      <c r="A8" s="59"/>
    </row>
    <row r="9" ht="15.75">
      <c r="A9" s="59"/>
    </row>
    <row r="10" ht="15.75">
      <c r="A10" s="60" t="s">
        <v>37</v>
      </c>
    </row>
    <row r="11" ht="15.75">
      <c r="A11" s="60"/>
    </row>
    <row r="12" ht="15.75">
      <c r="A12" s="61" t="s">
        <v>382</v>
      </c>
    </row>
    <row r="13" ht="15.75">
      <c r="A13" s="61"/>
    </row>
    <row r="14" ht="15.75">
      <c r="A14" s="61"/>
    </row>
    <row r="15" ht="33.75" customHeight="1">
      <c r="A15" s="62" t="s">
        <v>383</v>
      </c>
    </row>
    <row r="16" ht="17.25" customHeight="1">
      <c r="A16" s="62"/>
    </row>
    <row r="17" ht="31.5">
      <c r="A17" s="66" t="s">
        <v>384</v>
      </c>
    </row>
    <row r="18" ht="33" customHeight="1">
      <c r="A18" s="66" t="s">
        <v>38</v>
      </c>
    </row>
    <row r="19" ht="63">
      <c r="A19" s="66" t="s">
        <v>39</v>
      </c>
    </row>
    <row r="20" ht="31.5">
      <c r="A20" s="66" t="s">
        <v>385</v>
      </c>
    </row>
    <row r="21" ht="47.25">
      <c r="A21" s="66" t="s">
        <v>386</v>
      </c>
    </row>
    <row r="22" ht="15.75">
      <c r="A22" s="63"/>
    </row>
    <row r="23" ht="15.75">
      <c r="A23" s="64" t="s">
        <v>314</v>
      </c>
    </row>
    <row r="24" ht="15.75">
      <c r="A24" s="65"/>
    </row>
    <row r="25" ht="31.5">
      <c r="A25" s="66" t="s">
        <v>316</v>
      </c>
    </row>
    <row r="26" ht="63">
      <c r="A26" s="66" t="s">
        <v>315</v>
      </c>
    </row>
    <row r="27" ht="15.75">
      <c r="A27" s="66"/>
    </row>
    <row r="28" ht="15.75">
      <c r="A28" s="62" t="s">
        <v>387</v>
      </c>
    </row>
    <row r="29" ht="15.75">
      <c r="A29" s="65"/>
    </row>
    <row r="30" ht="31.5">
      <c r="A30" s="65" t="s">
        <v>388</v>
      </c>
    </row>
    <row r="31" ht="15.75">
      <c r="A31" s="65"/>
    </row>
    <row r="32" ht="31.5">
      <c r="A32" s="62" t="s">
        <v>389</v>
      </c>
    </row>
    <row r="33" ht="15.75">
      <c r="A33" s="62"/>
    </row>
    <row r="34" ht="63">
      <c r="A34" s="65" t="s">
        <v>390</v>
      </c>
    </row>
    <row r="35" ht="31.5">
      <c r="A35" s="65" t="s">
        <v>391</v>
      </c>
    </row>
    <row r="36" ht="78.75">
      <c r="A36" s="65" t="s">
        <v>392</v>
      </c>
    </row>
    <row r="37" ht="141.75">
      <c r="A37" s="75" t="s">
        <v>40</v>
      </c>
    </row>
    <row r="38" ht="15.75">
      <c r="A38" s="65"/>
    </row>
    <row r="39" ht="15.75">
      <c r="A39" s="64" t="s">
        <v>317</v>
      </c>
    </row>
    <row r="40" ht="15.75">
      <c r="A40" s="64"/>
    </row>
    <row r="41" ht="94.5">
      <c r="A41" s="74" t="s">
        <v>393</v>
      </c>
    </row>
    <row r="42" ht="15.75">
      <c r="A42" s="75"/>
    </row>
    <row r="43" ht="78.75">
      <c r="A43" s="66" t="s">
        <v>318</v>
      </c>
    </row>
    <row r="44" ht="63">
      <c r="A44" s="66" t="s">
        <v>319</v>
      </c>
    </row>
    <row r="45" ht="78.75">
      <c r="A45" s="66" t="s">
        <v>320</v>
      </c>
    </row>
    <row r="46" ht="78.75">
      <c r="A46" s="66" t="s">
        <v>321</v>
      </c>
    </row>
    <row r="47" ht="31.5">
      <c r="A47" s="66" t="s">
        <v>322</v>
      </c>
    </row>
    <row r="48" ht="63">
      <c r="A48" s="66" t="s">
        <v>323</v>
      </c>
    </row>
    <row r="49" ht="47.25">
      <c r="A49" s="75" t="s">
        <v>324</v>
      </c>
    </row>
    <row r="50" ht="141.75">
      <c r="A50" s="81" t="s">
        <v>356</v>
      </c>
    </row>
    <row r="51" ht="15.75">
      <c r="A51" s="80" t="s">
        <v>336</v>
      </c>
    </row>
    <row r="52" ht="15.75">
      <c r="A52" s="76"/>
    </row>
    <row r="53" ht="63">
      <c r="A53" s="64" t="s">
        <v>325</v>
      </c>
    </row>
    <row r="54" ht="15.75">
      <c r="A54" s="64"/>
    </row>
    <row r="55" ht="94.5">
      <c r="A55" s="65" t="s">
        <v>0</v>
      </c>
    </row>
    <row r="56" ht="15.75">
      <c r="A56" s="65"/>
    </row>
    <row r="57" ht="47.25">
      <c r="A57" s="64" t="s">
        <v>326</v>
      </c>
    </row>
    <row r="58" ht="15.75">
      <c r="A58" s="65"/>
    </row>
    <row r="59" ht="94.5">
      <c r="A59" s="65" t="s">
        <v>1</v>
      </c>
    </row>
    <row r="60" ht="15.75">
      <c r="A60" s="65"/>
    </row>
    <row r="61" ht="15.75">
      <c r="A61" s="64" t="s">
        <v>327</v>
      </c>
    </row>
    <row r="62" ht="15.75">
      <c r="A62" s="64"/>
    </row>
    <row r="63" ht="129" customHeight="1">
      <c r="A63" s="66" t="s">
        <v>2</v>
      </c>
    </row>
    <row r="64" ht="15.75">
      <c r="A64" s="65"/>
    </row>
    <row r="65" ht="31.5">
      <c r="A65" s="64" t="s">
        <v>3</v>
      </c>
    </row>
    <row r="66" ht="15.75">
      <c r="A66" s="64"/>
    </row>
    <row r="67" ht="47.25">
      <c r="A67" s="65" t="s">
        <v>328</v>
      </c>
    </row>
    <row r="68" ht="78.75">
      <c r="A68" s="67" t="s">
        <v>329</v>
      </c>
    </row>
    <row r="69" ht="78.75">
      <c r="A69" s="65" t="s">
        <v>50</v>
      </c>
    </row>
    <row r="70" ht="63">
      <c r="A70" s="67" t="s">
        <v>51</v>
      </c>
    </row>
    <row r="71" ht="15.75">
      <c r="A71" s="67"/>
    </row>
    <row r="72" ht="15.75">
      <c r="A72" s="72" t="s">
        <v>4</v>
      </c>
    </row>
    <row r="73" ht="15.75">
      <c r="A73" s="67"/>
    </row>
    <row r="74" ht="78.75">
      <c r="A74" s="67" t="s">
        <v>5</v>
      </c>
    </row>
    <row r="75" ht="78.75">
      <c r="A75" s="67" t="s">
        <v>6</v>
      </c>
    </row>
    <row r="76" ht="63">
      <c r="A76" s="67" t="s">
        <v>7</v>
      </c>
    </row>
    <row r="77" ht="15.75">
      <c r="A77" s="67"/>
    </row>
    <row r="78" ht="15.75">
      <c r="A78" s="72" t="s">
        <v>52</v>
      </c>
    </row>
    <row r="79" ht="15.75">
      <c r="A79" s="67"/>
    </row>
    <row r="80" ht="47.25">
      <c r="A80" s="67" t="s">
        <v>41</v>
      </c>
    </row>
    <row r="81" ht="15.75">
      <c r="A81" s="67"/>
    </row>
    <row r="82" ht="15.75">
      <c r="A82" s="64" t="s">
        <v>53</v>
      </c>
    </row>
    <row r="83" ht="15.75">
      <c r="A83" s="64"/>
    </row>
    <row r="84" ht="47.25">
      <c r="A84" s="65" t="s">
        <v>8</v>
      </c>
    </row>
    <row r="85" ht="31.5">
      <c r="A85" s="65" t="s">
        <v>264</v>
      </c>
    </row>
    <row r="86" ht="15.75">
      <c r="A86" s="65"/>
    </row>
    <row r="87" ht="15.75">
      <c r="A87" s="64" t="s">
        <v>54</v>
      </c>
    </row>
    <row r="88" ht="15.75">
      <c r="A88" s="64"/>
    </row>
    <row r="89" ht="31.5">
      <c r="A89" s="65" t="s">
        <v>55</v>
      </c>
    </row>
    <row r="90" ht="31.5">
      <c r="A90" s="65" t="s">
        <v>9</v>
      </c>
    </row>
    <row r="91" ht="31.5">
      <c r="A91" s="65" t="s">
        <v>344</v>
      </c>
    </row>
    <row r="92" ht="31.5">
      <c r="A92" s="65" t="s">
        <v>345</v>
      </c>
    </row>
    <row r="93" ht="31.5">
      <c r="A93" s="65" t="s">
        <v>57</v>
      </c>
    </row>
    <row r="94" ht="15.75">
      <c r="A94" s="65" t="s">
        <v>42</v>
      </c>
    </row>
    <row r="95" ht="15.75">
      <c r="A95" s="65" t="s">
        <v>43</v>
      </c>
    </row>
    <row r="96" ht="15.75">
      <c r="A96" s="65" t="s">
        <v>44</v>
      </c>
    </row>
    <row r="97" ht="15.75">
      <c r="A97" s="65" t="s">
        <v>56</v>
      </c>
    </row>
    <row r="98" ht="15.75">
      <c r="A98" s="65" t="s">
        <v>45</v>
      </c>
    </row>
    <row r="99" ht="15.75">
      <c r="A99" s="65" t="s">
        <v>46</v>
      </c>
    </row>
    <row r="100" ht="15.75">
      <c r="A100" s="65" t="s">
        <v>47</v>
      </c>
    </row>
    <row r="101" ht="15.75">
      <c r="A101" s="65"/>
    </row>
    <row r="102" ht="15.75">
      <c r="A102" s="73" t="s">
        <v>158</v>
      </c>
    </row>
    <row r="103" ht="15.75">
      <c r="A103" s="73"/>
    </row>
    <row r="104" ht="15.75">
      <c r="A104" s="63" t="s">
        <v>159</v>
      </c>
    </row>
    <row r="105" ht="15.75">
      <c r="A105" s="63"/>
    </row>
    <row r="106" s="99" customFormat="1" ht="15.75">
      <c r="A106" s="98" t="s">
        <v>352</v>
      </c>
    </row>
    <row r="107" ht="141.75">
      <c r="A107" s="118" t="s">
        <v>48</v>
      </c>
    </row>
    <row r="108" ht="15.75">
      <c r="A108" s="83"/>
    </row>
    <row r="109" ht="15.75">
      <c r="A109" s="82" t="s">
        <v>351</v>
      </c>
    </row>
    <row r="110" ht="15.75">
      <c r="A110" s="64"/>
    </row>
    <row r="111" ht="63">
      <c r="A111" s="65" t="s">
        <v>10</v>
      </c>
    </row>
    <row r="112" ht="15.75">
      <c r="A112" s="65"/>
    </row>
    <row r="113" ht="15.75">
      <c r="A113" s="68"/>
    </row>
    <row r="114" ht="15.75">
      <c r="A114" s="65" t="s">
        <v>265</v>
      </c>
    </row>
    <row r="115" ht="15.75">
      <c r="A115" s="68"/>
    </row>
    <row r="116" ht="15.75">
      <c r="A116" s="68"/>
    </row>
    <row r="117" ht="15.75">
      <c r="A117" s="68"/>
    </row>
    <row r="118" ht="15.75">
      <c r="A118" s="68"/>
    </row>
    <row r="119" ht="15.75">
      <c r="A119" s="68"/>
    </row>
    <row r="120" ht="15.75">
      <c r="A120" s="68"/>
    </row>
    <row r="121" ht="15.75">
      <c r="A121" s="68"/>
    </row>
    <row r="122" ht="15.75">
      <c r="A122" s="68"/>
    </row>
    <row r="123" ht="15.75">
      <c r="A123" s="68"/>
    </row>
    <row r="124" ht="15.75">
      <c r="A124" s="68"/>
    </row>
    <row r="125" ht="15.75">
      <c r="A125" s="60"/>
    </row>
    <row r="126" ht="15.75">
      <c r="A126" s="69"/>
    </row>
    <row r="127" ht="15.75">
      <c r="A127" s="68"/>
    </row>
    <row r="128" ht="15.75">
      <c r="A128" s="68"/>
    </row>
    <row r="129" ht="15.75">
      <c r="A129" s="68"/>
    </row>
    <row r="130" ht="15.75">
      <c r="A130" s="68"/>
    </row>
    <row r="131" ht="15.75">
      <c r="A131" s="68"/>
    </row>
    <row r="132" ht="15.75">
      <c r="A132" s="69"/>
    </row>
    <row r="133" ht="15.75">
      <c r="A133" s="69"/>
    </row>
    <row r="134" ht="15.75">
      <c r="A134" s="70"/>
    </row>
    <row r="135" ht="15.75">
      <c r="A135" s="68"/>
    </row>
    <row r="136" ht="15.75">
      <c r="A136" s="68"/>
    </row>
    <row r="137" ht="15.75">
      <c r="A137" s="68"/>
    </row>
    <row r="138" ht="15.75">
      <c r="A138" s="68"/>
    </row>
    <row r="139" ht="15.75">
      <c r="A139" s="68"/>
    </row>
    <row r="140" ht="15.75">
      <c r="A140" s="69"/>
    </row>
    <row r="141" ht="15.75">
      <c r="A141" s="69"/>
    </row>
    <row r="142" ht="15.75">
      <c r="A142" s="60"/>
    </row>
    <row r="143" ht="15.75">
      <c r="A143" s="69"/>
    </row>
    <row r="144" ht="15.75">
      <c r="A144" s="68"/>
    </row>
    <row r="145" ht="15.75">
      <c r="A145" s="68"/>
    </row>
    <row r="146" ht="15.75">
      <c r="A146" s="68"/>
    </row>
    <row r="147" ht="15.75">
      <c r="A147" s="68"/>
    </row>
    <row r="148" ht="15.75">
      <c r="A148" s="68"/>
    </row>
    <row r="149" ht="15.75">
      <c r="A149" s="69"/>
    </row>
    <row r="150" ht="15.75">
      <c r="A150" s="69"/>
    </row>
    <row r="151" ht="15.75">
      <c r="A151" s="70"/>
    </row>
    <row r="152" ht="15.75">
      <c r="A152" s="68"/>
    </row>
    <row r="153" ht="15.75">
      <c r="A153" s="68"/>
    </row>
    <row r="154" ht="15.75">
      <c r="A154" s="68"/>
    </row>
    <row r="155" ht="15.75">
      <c r="A155" s="68"/>
    </row>
    <row r="156" ht="15.75">
      <c r="A156" s="68"/>
    </row>
    <row r="157" ht="15.75">
      <c r="A157" s="68"/>
    </row>
    <row r="158" ht="15.75">
      <c r="A158" s="68"/>
    </row>
    <row r="159" ht="15.75">
      <c r="A159" s="68"/>
    </row>
    <row r="160" ht="15.75">
      <c r="A160" s="69"/>
    </row>
    <row r="161" ht="15.75">
      <c r="A161" s="69"/>
    </row>
    <row r="162" ht="15.75">
      <c r="A162" s="70"/>
    </row>
    <row r="163" ht="15.75">
      <c r="A163" s="68"/>
    </row>
    <row r="164" ht="15.75">
      <c r="A164" s="68"/>
    </row>
    <row r="165" ht="15.75">
      <c r="A165" s="68"/>
    </row>
    <row r="166" ht="15.75">
      <c r="A166" s="68"/>
    </row>
    <row r="167" ht="15.75">
      <c r="A167" s="68"/>
    </row>
    <row r="168" ht="15.75">
      <c r="A168" s="69"/>
    </row>
    <row r="169" ht="15.75">
      <c r="A169" s="69"/>
    </row>
    <row r="170" ht="15.75">
      <c r="A170" s="69"/>
    </row>
    <row r="171" ht="15.75">
      <c r="A171" s="69"/>
    </row>
    <row r="172" ht="15.75">
      <c r="A172" s="69"/>
    </row>
    <row r="173" ht="15.75">
      <c r="A173" s="69"/>
    </row>
    <row r="174" ht="15.75">
      <c r="A174" s="69"/>
    </row>
    <row r="175" ht="15.75">
      <c r="A175" s="69"/>
    </row>
    <row r="176" ht="15.75">
      <c r="A176" s="69"/>
    </row>
    <row r="177" ht="15.75">
      <c r="A177" s="69"/>
    </row>
    <row r="178" ht="15.75">
      <c r="A178" s="69"/>
    </row>
    <row r="179" ht="15.75">
      <c r="A179" s="69"/>
    </row>
    <row r="180" ht="15.75">
      <c r="A180" s="69"/>
    </row>
    <row r="181" ht="15.75">
      <c r="A181" s="69"/>
    </row>
    <row r="182" ht="15.75">
      <c r="A182" s="69"/>
    </row>
  </sheetData>
  <sheetProtection/>
  <printOptions/>
  <pageMargins left="0.6692913385826772" right="0.35433070866141736" top="0.984251968503937" bottom="0.984251968503937" header="0.5118110236220472" footer="0.5118110236220472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22"/>
  <sheetViews>
    <sheetView zoomScalePageLayoutView="0" workbookViewId="0" topLeftCell="A1">
      <selection activeCell="D1" sqref="D1:F1"/>
    </sheetView>
  </sheetViews>
  <sheetFormatPr defaultColWidth="9.00390625" defaultRowHeight="12.75"/>
  <cols>
    <col min="1" max="1" width="4.25390625" style="0" customWidth="1"/>
    <col min="2" max="2" width="25.625" style="0" customWidth="1"/>
    <col min="3" max="3" width="32.75390625" style="0" customWidth="1"/>
    <col min="4" max="4" width="13.125" style="0" customWidth="1"/>
    <col min="5" max="5" width="12.25390625" style="0" customWidth="1"/>
    <col min="6" max="6" width="12.125" style="0" customWidth="1"/>
  </cols>
  <sheetData>
    <row r="1" spans="1:7" s="42" customFormat="1" ht="12.75" customHeight="1">
      <c r="A1" s="25" t="s">
        <v>96</v>
      </c>
      <c r="B1" s="106"/>
      <c r="C1" s="96"/>
      <c r="D1" s="138" t="s">
        <v>32</v>
      </c>
      <c r="E1" s="138"/>
      <c r="F1" s="138"/>
      <c r="G1" s="96"/>
    </row>
    <row r="2" spans="1:7" s="42" customFormat="1" ht="14.25" customHeight="1">
      <c r="A2" s="137" t="s">
        <v>29</v>
      </c>
      <c r="B2" s="137"/>
      <c r="C2" s="137"/>
      <c r="D2" s="137"/>
      <c r="E2" s="137"/>
      <c r="F2" s="137"/>
      <c r="G2" s="96"/>
    </row>
    <row r="3" spans="1:7" s="47" customFormat="1" ht="13.5" customHeight="1">
      <c r="A3" s="138" t="s">
        <v>30</v>
      </c>
      <c r="B3" s="138"/>
      <c r="C3" s="138"/>
      <c r="D3" s="138"/>
      <c r="E3" s="138"/>
      <c r="F3" s="138"/>
      <c r="G3" s="96"/>
    </row>
    <row r="4" spans="1:6" ht="15">
      <c r="A4" s="8"/>
      <c r="B4" s="8"/>
      <c r="C4" s="8"/>
      <c r="D4" s="8"/>
      <c r="E4" s="8"/>
      <c r="F4" s="8"/>
    </row>
    <row r="5" spans="1:6" ht="15">
      <c r="A5" s="8"/>
      <c r="B5" s="8"/>
      <c r="C5" s="8"/>
      <c r="D5" s="8"/>
      <c r="E5" s="8"/>
      <c r="F5" s="8"/>
    </row>
    <row r="6" spans="1:6" ht="14.25">
      <c r="A6" s="139" t="s">
        <v>292</v>
      </c>
      <c r="B6" s="139"/>
      <c r="C6" s="139"/>
      <c r="D6" s="139"/>
      <c r="E6" s="139"/>
      <c r="F6" s="139"/>
    </row>
    <row r="7" spans="1:6" ht="14.25">
      <c r="A7" s="139" t="s">
        <v>381</v>
      </c>
      <c r="B7" s="139"/>
      <c r="C7" s="139"/>
      <c r="D7" s="139"/>
      <c r="E7" s="139"/>
      <c r="F7" s="139"/>
    </row>
    <row r="8" spans="1:6" ht="15">
      <c r="A8" s="8"/>
      <c r="B8" s="8"/>
      <c r="C8" s="8"/>
      <c r="D8" s="8"/>
      <c r="E8" s="8"/>
      <c r="F8" s="8"/>
    </row>
    <row r="9" spans="1:6" ht="150">
      <c r="A9" s="10" t="s">
        <v>109</v>
      </c>
      <c r="B9" s="10" t="s">
        <v>233</v>
      </c>
      <c r="C9" s="10" t="s">
        <v>94</v>
      </c>
      <c r="D9" s="10" t="s">
        <v>252</v>
      </c>
      <c r="E9" s="10" t="s">
        <v>293</v>
      </c>
      <c r="F9" s="10" t="s">
        <v>354</v>
      </c>
    </row>
    <row r="10" spans="1:6" ht="15">
      <c r="A10" s="12"/>
      <c r="B10" s="14"/>
      <c r="C10" s="14"/>
      <c r="D10" s="14"/>
      <c r="E10" s="14"/>
      <c r="F10" s="14"/>
    </row>
    <row r="11" spans="1:6" ht="15">
      <c r="A11" s="15"/>
      <c r="B11" s="10">
        <v>1</v>
      </c>
      <c r="C11" s="10">
        <v>2</v>
      </c>
      <c r="D11" s="10">
        <v>5</v>
      </c>
      <c r="E11" s="10">
        <v>6</v>
      </c>
      <c r="F11" s="10"/>
    </row>
    <row r="12" spans="1:6" ht="29.25" customHeight="1">
      <c r="A12" s="16">
        <v>1</v>
      </c>
      <c r="B12" s="10" t="s">
        <v>253</v>
      </c>
      <c r="C12" s="14" t="s">
        <v>222</v>
      </c>
      <c r="D12" s="34">
        <f>-D21</f>
        <v>0</v>
      </c>
      <c r="E12" s="34">
        <f>-E21</f>
        <v>0</v>
      </c>
      <c r="F12" s="34">
        <f>-F21</f>
        <v>0</v>
      </c>
    </row>
    <row r="13" spans="1:9" ht="30.75" customHeight="1">
      <c r="A13" s="16">
        <v>2</v>
      </c>
      <c r="B13" s="10" t="s">
        <v>254</v>
      </c>
      <c r="C13" s="14" t="s">
        <v>223</v>
      </c>
      <c r="D13" s="35">
        <f>D14</f>
        <v>-3804928</v>
      </c>
      <c r="E13" s="35">
        <f aca="true" t="shared" si="0" ref="D13:F15">E14</f>
        <v>-3731575</v>
      </c>
      <c r="F13" s="35">
        <f t="shared" si="0"/>
        <v>-3614388</v>
      </c>
      <c r="H13" s="13"/>
      <c r="I13" s="13"/>
    </row>
    <row r="14" spans="1:6" ht="27.75" customHeight="1">
      <c r="A14" s="16">
        <v>3</v>
      </c>
      <c r="B14" s="10" t="s">
        <v>255</v>
      </c>
      <c r="C14" s="14" t="s">
        <v>224</v>
      </c>
      <c r="D14" s="35">
        <f t="shared" si="0"/>
        <v>-3804928</v>
      </c>
      <c r="E14" s="35">
        <f t="shared" si="0"/>
        <v>-3731575</v>
      </c>
      <c r="F14" s="35">
        <f t="shared" si="0"/>
        <v>-3614388</v>
      </c>
    </row>
    <row r="15" spans="1:6" ht="30.75" customHeight="1">
      <c r="A15" s="16">
        <v>4</v>
      </c>
      <c r="B15" s="10" t="s">
        <v>256</v>
      </c>
      <c r="C15" s="14" t="s">
        <v>225</v>
      </c>
      <c r="D15" s="35">
        <f t="shared" si="0"/>
        <v>-3804928</v>
      </c>
      <c r="E15" s="35">
        <f t="shared" si="0"/>
        <v>-3731575</v>
      </c>
      <c r="F15" s="35">
        <f t="shared" si="0"/>
        <v>-3614388</v>
      </c>
    </row>
    <row r="16" spans="1:6" ht="49.5" customHeight="1">
      <c r="A16" s="16">
        <v>5</v>
      </c>
      <c r="B16" s="10" t="s">
        <v>257</v>
      </c>
      <c r="C16" s="14" t="s">
        <v>226</v>
      </c>
      <c r="D16" s="35">
        <v>-3804928</v>
      </c>
      <c r="E16" s="35">
        <v>-3731575</v>
      </c>
      <c r="F16" s="35">
        <v>-3614388</v>
      </c>
    </row>
    <row r="17" spans="1:6" ht="35.25" customHeight="1">
      <c r="A17" s="16">
        <v>6</v>
      </c>
      <c r="B17" s="10" t="s">
        <v>258</v>
      </c>
      <c r="C17" s="14" t="s">
        <v>227</v>
      </c>
      <c r="D17" s="35">
        <f>D18</f>
        <v>3804928</v>
      </c>
      <c r="E17" s="35">
        <f>E18</f>
        <v>3731575</v>
      </c>
      <c r="F17" s="35">
        <f aca="true" t="shared" si="1" ref="E17:F19">F18</f>
        <v>3614388</v>
      </c>
    </row>
    <row r="18" spans="1:6" ht="30.75" customHeight="1">
      <c r="A18" s="16">
        <v>7</v>
      </c>
      <c r="B18" s="10" t="s">
        <v>259</v>
      </c>
      <c r="C18" s="14" t="s">
        <v>228</v>
      </c>
      <c r="D18" s="35">
        <f>D19</f>
        <v>3804928</v>
      </c>
      <c r="E18" s="35">
        <f>E19</f>
        <v>3731575</v>
      </c>
      <c r="F18" s="35">
        <f t="shared" si="1"/>
        <v>3614388</v>
      </c>
    </row>
    <row r="19" spans="1:6" ht="34.5" customHeight="1">
      <c r="A19" s="16">
        <v>8</v>
      </c>
      <c r="B19" s="10" t="s">
        <v>260</v>
      </c>
      <c r="C19" s="14" t="s">
        <v>229</v>
      </c>
      <c r="D19" s="35">
        <f>D20</f>
        <v>3804928</v>
      </c>
      <c r="E19" s="35">
        <f t="shared" si="1"/>
        <v>3731575</v>
      </c>
      <c r="F19" s="35">
        <f t="shared" si="1"/>
        <v>3614388</v>
      </c>
    </row>
    <row r="20" spans="1:6" ht="36" customHeight="1">
      <c r="A20" s="16">
        <v>9</v>
      </c>
      <c r="B20" s="10" t="s">
        <v>261</v>
      </c>
      <c r="C20" s="14" t="s">
        <v>230</v>
      </c>
      <c r="D20" s="35">
        <v>3804928</v>
      </c>
      <c r="E20" s="35">
        <v>3731575</v>
      </c>
      <c r="F20" s="35">
        <v>3614388</v>
      </c>
    </row>
    <row r="21" spans="1:6" ht="39" customHeight="1">
      <c r="A21" s="16">
        <v>10</v>
      </c>
      <c r="B21" s="10"/>
      <c r="C21" s="14" t="s">
        <v>97</v>
      </c>
      <c r="D21" s="34">
        <f>D20+D16</f>
        <v>0</v>
      </c>
      <c r="E21" s="34">
        <f>E20+E16</f>
        <v>0</v>
      </c>
      <c r="F21" s="34">
        <f>F20+F16</f>
        <v>0</v>
      </c>
    </row>
    <row r="22" spans="1:6" ht="14.25">
      <c r="A22" s="4"/>
      <c r="B22" s="4"/>
      <c r="C22" s="4"/>
      <c r="D22" s="4"/>
      <c r="E22" s="4"/>
      <c r="F22" s="4"/>
    </row>
  </sheetData>
  <sheetProtection/>
  <mergeCells count="5">
    <mergeCell ref="D1:F1"/>
    <mergeCell ref="A2:F2"/>
    <mergeCell ref="A3:F3"/>
    <mergeCell ref="A7:F7"/>
    <mergeCell ref="A6:F6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22">
      <selection activeCell="D36" sqref="D36"/>
    </sheetView>
  </sheetViews>
  <sheetFormatPr defaultColWidth="9.00390625" defaultRowHeight="12.75"/>
  <cols>
    <col min="1" max="1" width="6.875" style="32" customWidth="1"/>
    <col min="2" max="2" width="15.875" style="32" customWidth="1"/>
    <col min="3" max="3" width="22.125" style="32" customWidth="1"/>
    <col min="4" max="4" width="71.125" style="121" customWidth="1"/>
  </cols>
  <sheetData>
    <row r="1" spans="1:7" s="128" customFormat="1" ht="12.75" customHeight="1">
      <c r="A1" s="126" t="s">
        <v>96</v>
      </c>
      <c r="B1" s="127"/>
      <c r="C1" s="127"/>
      <c r="D1" s="125" t="s">
        <v>208</v>
      </c>
      <c r="E1" s="125"/>
      <c r="F1" s="125"/>
      <c r="G1" s="127"/>
    </row>
    <row r="2" spans="1:7" s="128" customFormat="1" ht="14.25" customHeight="1">
      <c r="A2" s="137" t="s">
        <v>29</v>
      </c>
      <c r="B2" s="137"/>
      <c r="C2" s="137"/>
      <c r="D2" s="137"/>
      <c r="E2" s="25"/>
      <c r="F2" s="25"/>
      <c r="G2" s="127"/>
    </row>
    <row r="3" spans="1:7" s="129" customFormat="1" ht="13.5" customHeight="1">
      <c r="A3" s="138" t="s">
        <v>30</v>
      </c>
      <c r="B3" s="138"/>
      <c r="C3" s="138"/>
      <c r="D3" s="138"/>
      <c r="E3" s="96"/>
      <c r="F3" s="96"/>
      <c r="G3" s="127"/>
    </row>
    <row r="4" spans="1:4" ht="12.75">
      <c r="A4" s="143" t="s">
        <v>209</v>
      </c>
      <c r="B4" s="143"/>
      <c r="C4" s="143"/>
      <c r="D4" s="143"/>
    </row>
    <row r="5" spans="1:4" ht="12.75">
      <c r="A5" s="143" t="s">
        <v>377</v>
      </c>
      <c r="B5" s="143"/>
      <c r="C5" s="143"/>
      <c r="D5" s="143"/>
    </row>
    <row r="6" spans="1:4" ht="12.75">
      <c r="A6" s="122"/>
      <c r="D6" s="32"/>
    </row>
    <row r="7" spans="1:4" ht="12.75">
      <c r="A7" s="140" t="s">
        <v>92</v>
      </c>
      <c r="B7" s="142" t="s">
        <v>378</v>
      </c>
      <c r="C7" s="140" t="s">
        <v>91</v>
      </c>
      <c r="D7" s="140" t="s">
        <v>379</v>
      </c>
    </row>
    <row r="8" spans="1:4" ht="12.75">
      <c r="A8" s="141"/>
      <c r="B8" s="142"/>
      <c r="C8" s="141"/>
      <c r="D8" s="141"/>
    </row>
    <row r="9" spans="1:4" ht="12.75">
      <c r="A9" s="85">
        <v>1</v>
      </c>
      <c r="B9" s="85">
        <v>2</v>
      </c>
      <c r="C9" s="85">
        <v>3</v>
      </c>
      <c r="D9" s="85">
        <v>4</v>
      </c>
    </row>
    <row r="10" spans="1:4" ht="12.75">
      <c r="A10" s="84"/>
      <c r="B10" s="84">
        <v>810</v>
      </c>
      <c r="C10" s="142" t="s">
        <v>127</v>
      </c>
      <c r="D10" s="142"/>
    </row>
    <row r="11" spans="1:4" ht="63.75">
      <c r="A11" s="23">
        <v>1</v>
      </c>
      <c r="B11" s="23">
        <v>810</v>
      </c>
      <c r="C11" s="31" t="s">
        <v>82</v>
      </c>
      <c r="D11" s="103" t="s">
        <v>68</v>
      </c>
    </row>
    <row r="12" spans="1:4" ht="51">
      <c r="A12" s="23">
        <f>A11+1</f>
        <v>2</v>
      </c>
      <c r="B12" s="23">
        <v>810</v>
      </c>
      <c r="C12" s="31" t="s">
        <v>211</v>
      </c>
      <c r="D12" s="30" t="s">
        <v>212</v>
      </c>
    </row>
    <row r="13" spans="1:4" ht="51">
      <c r="A13" s="23">
        <f aca="true" t="shared" si="0" ref="A13:A36">A12+1</f>
        <v>3</v>
      </c>
      <c r="B13" s="23">
        <v>810</v>
      </c>
      <c r="C13" s="31" t="s">
        <v>289</v>
      </c>
      <c r="D13" s="19" t="s">
        <v>294</v>
      </c>
    </row>
    <row r="14" spans="1:4" ht="25.5">
      <c r="A14" s="23">
        <f t="shared" si="0"/>
        <v>4</v>
      </c>
      <c r="B14" s="23">
        <v>810</v>
      </c>
      <c r="C14" s="31" t="s">
        <v>177</v>
      </c>
      <c r="D14" s="19" t="s">
        <v>179</v>
      </c>
    </row>
    <row r="15" spans="1:4" ht="51">
      <c r="A15" s="23">
        <f t="shared" si="0"/>
        <v>5</v>
      </c>
      <c r="B15" s="23">
        <v>810</v>
      </c>
      <c r="C15" s="31" t="s">
        <v>247</v>
      </c>
      <c r="D15" s="30" t="s">
        <v>295</v>
      </c>
    </row>
    <row r="16" spans="1:4" ht="25.5">
      <c r="A16" s="23">
        <f t="shared" si="0"/>
        <v>6</v>
      </c>
      <c r="B16" s="23">
        <v>810</v>
      </c>
      <c r="C16" s="31" t="s">
        <v>73</v>
      </c>
      <c r="D16" s="30" t="s">
        <v>76</v>
      </c>
    </row>
    <row r="17" spans="1:4" ht="25.5">
      <c r="A17" s="23">
        <f t="shared" si="0"/>
        <v>7</v>
      </c>
      <c r="B17" s="23">
        <v>810</v>
      </c>
      <c r="C17" s="31" t="s">
        <v>89</v>
      </c>
      <c r="D17" s="30" t="s">
        <v>213</v>
      </c>
    </row>
    <row r="18" spans="1:4" ht="12.75">
      <c r="A18" s="23">
        <f t="shared" si="0"/>
        <v>8</v>
      </c>
      <c r="B18" s="23">
        <v>810</v>
      </c>
      <c r="C18" s="31" t="s">
        <v>74</v>
      </c>
      <c r="D18" s="30" t="s">
        <v>77</v>
      </c>
    </row>
    <row r="19" spans="1:4" ht="51">
      <c r="A19" s="23">
        <f t="shared" si="0"/>
        <v>9</v>
      </c>
      <c r="B19" s="23">
        <v>810</v>
      </c>
      <c r="C19" s="31" t="s">
        <v>90</v>
      </c>
      <c r="D19" s="30" t="s">
        <v>248</v>
      </c>
    </row>
    <row r="20" spans="1:4" ht="38.25">
      <c r="A20" s="23">
        <f t="shared" si="0"/>
        <v>10</v>
      </c>
      <c r="B20" s="23">
        <v>810</v>
      </c>
      <c r="C20" s="31" t="s">
        <v>75</v>
      </c>
      <c r="D20" s="30" t="s">
        <v>78</v>
      </c>
    </row>
    <row r="21" spans="1:4" ht="51">
      <c r="A21" s="23">
        <f t="shared" si="0"/>
        <v>11</v>
      </c>
      <c r="B21" s="23">
        <v>810</v>
      </c>
      <c r="C21" s="31" t="s">
        <v>11</v>
      </c>
      <c r="D21" s="30" t="s">
        <v>12</v>
      </c>
    </row>
    <row r="22" spans="1:4" ht="12.75">
      <c r="A22" s="23">
        <f t="shared" si="0"/>
        <v>12</v>
      </c>
      <c r="B22" s="23">
        <v>810</v>
      </c>
      <c r="C22" s="31" t="s">
        <v>206</v>
      </c>
      <c r="D22" s="30" t="s">
        <v>249</v>
      </c>
    </row>
    <row r="23" spans="1:4" ht="12.75">
      <c r="A23" s="23">
        <f t="shared" si="0"/>
        <v>13</v>
      </c>
      <c r="B23" s="23">
        <v>810</v>
      </c>
      <c r="C23" s="31" t="s">
        <v>207</v>
      </c>
      <c r="D23" s="30" t="s">
        <v>250</v>
      </c>
    </row>
    <row r="24" spans="1:4" ht="25.5">
      <c r="A24" s="23">
        <f t="shared" si="0"/>
        <v>14</v>
      </c>
      <c r="B24" s="23">
        <v>810</v>
      </c>
      <c r="C24" s="31" t="s">
        <v>296</v>
      </c>
      <c r="D24" s="104" t="s">
        <v>33</v>
      </c>
    </row>
    <row r="25" spans="1:4" ht="38.25">
      <c r="A25" s="23">
        <f t="shared" si="0"/>
        <v>15</v>
      </c>
      <c r="B25" s="23">
        <v>810</v>
      </c>
      <c r="C25" s="31" t="s">
        <v>297</v>
      </c>
      <c r="D25" s="104" t="s">
        <v>34</v>
      </c>
    </row>
    <row r="26" spans="1:4" s="123" customFormat="1" ht="33.75" customHeight="1">
      <c r="A26" s="23">
        <f t="shared" si="0"/>
        <v>16</v>
      </c>
      <c r="B26" s="23">
        <v>810</v>
      </c>
      <c r="C26" s="23" t="s">
        <v>357</v>
      </c>
      <c r="D26" s="130" t="s">
        <v>358</v>
      </c>
    </row>
    <row r="27" spans="1:4" s="123" customFormat="1" ht="46.5" customHeight="1">
      <c r="A27" s="23">
        <f t="shared" si="0"/>
        <v>17</v>
      </c>
      <c r="B27" s="23">
        <v>810</v>
      </c>
      <c r="C27" s="23" t="s">
        <v>380</v>
      </c>
      <c r="D27" s="130" t="s">
        <v>367</v>
      </c>
    </row>
    <row r="28" spans="1:4" ht="42" customHeight="1">
      <c r="A28" s="23">
        <f t="shared" si="0"/>
        <v>18</v>
      </c>
      <c r="B28" s="23">
        <v>810</v>
      </c>
      <c r="C28" s="31" t="s">
        <v>298</v>
      </c>
      <c r="D28" s="30" t="s">
        <v>35</v>
      </c>
    </row>
    <row r="29" spans="1:4" ht="25.5">
      <c r="A29" s="23">
        <f t="shared" si="0"/>
        <v>19</v>
      </c>
      <c r="B29" s="23">
        <v>810</v>
      </c>
      <c r="C29" s="31" t="s">
        <v>299</v>
      </c>
      <c r="D29" s="30" t="s">
        <v>214</v>
      </c>
    </row>
    <row r="30" spans="1:4" ht="25.5">
      <c r="A30" s="23">
        <f t="shared" si="0"/>
        <v>20</v>
      </c>
      <c r="B30" s="23">
        <v>810</v>
      </c>
      <c r="C30" s="31" t="s">
        <v>300</v>
      </c>
      <c r="D30" s="30" t="s">
        <v>36</v>
      </c>
    </row>
    <row r="31" spans="1:4" ht="25.5">
      <c r="A31" s="23">
        <f t="shared" si="0"/>
        <v>21</v>
      </c>
      <c r="B31" s="23">
        <v>810</v>
      </c>
      <c r="C31" s="31" t="s">
        <v>301</v>
      </c>
      <c r="D31" s="30" t="s">
        <v>302</v>
      </c>
    </row>
    <row r="32" spans="1:4" ht="12.75">
      <c r="A32" s="23">
        <f t="shared" si="0"/>
        <v>22</v>
      </c>
      <c r="B32" s="23">
        <v>810</v>
      </c>
      <c r="C32" s="24" t="s">
        <v>303</v>
      </c>
      <c r="D32" s="30" t="s">
        <v>215</v>
      </c>
    </row>
    <row r="33" spans="1:4" ht="63.75">
      <c r="A33" s="23">
        <f t="shared" si="0"/>
        <v>23</v>
      </c>
      <c r="B33" s="23">
        <v>810</v>
      </c>
      <c r="C33" s="24" t="s">
        <v>304</v>
      </c>
      <c r="D33" s="30" t="s">
        <v>251</v>
      </c>
    </row>
    <row r="34" spans="1:4" ht="38.25">
      <c r="A34" s="23">
        <f t="shared" si="0"/>
        <v>24</v>
      </c>
      <c r="B34" s="23">
        <v>810</v>
      </c>
      <c r="C34" s="24" t="s">
        <v>13</v>
      </c>
      <c r="D34" s="30" t="s">
        <v>14</v>
      </c>
    </row>
    <row r="35" spans="1:4" ht="38.25">
      <c r="A35" s="23">
        <f t="shared" si="0"/>
        <v>25</v>
      </c>
      <c r="B35" s="23">
        <v>810</v>
      </c>
      <c r="C35" s="24" t="s">
        <v>305</v>
      </c>
      <c r="D35" s="104" t="s">
        <v>347</v>
      </c>
    </row>
    <row r="36" spans="1:4" ht="25.5">
      <c r="A36" s="23">
        <f t="shared" si="0"/>
        <v>26</v>
      </c>
      <c r="B36" s="23">
        <v>810</v>
      </c>
      <c r="C36" s="24" t="s">
        <v>306</v>
      </c>
      <c r="D36" s="105" t="s">
        <v>79</v>
      </c>
    </row>
  </sheetData>
  <sheetProtection/>
  <mergeCells count="9">
    <mergeCell ref="C10:D10"/>
    <mergeCell ref="A4:D4"/>
    <mergeCell ref="A5:D5"/>
    <mergeCell ref="A2:D2"/>
    <mergeCell ref="A3:D3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A2" sqref="A2:IV3"/>
    </sheetView>
  </sheetViews>
  <sheetFormatPr defaultColWidth="9.00390625" defaultRowHeight="12.75"/>
  <cols>
    <col min="1" max="1" width="6.875" style="0" customWidth="1"/>
    <col min="2" max="2" width="11.375" style="0" customWidth="1"/>
    <col min="3" max="3" width="26.625" style="0" customWidth="1"/>
    <col min="4" max="4" width="45.625" style="0" customWidth="1"/>
    <col min="5" max="6" width="9.125" style="0" hidden="1" customWidth="1"/>
  </cols>
  <sheetData>
    <row r="1" spans="1:7" s="42" customFormat="1" ht="12.75" customHeight="1">
      <c r="A1" s="25" t="s">
        <v>96</v>
      </c>
      <c r="B1" s="106"/>
      <c r="C1" s="96"/>
      <c r="D1" s="138" t="s">
        <v>31</v>
      </c>
      <c r="E1" s="138"/>
      <c r="F1" s="138"/>
      <c r="G1" s="96"/>
    </row>
    <row r="2" spans="1:7" s="42" customFormat="1" ht="14.25" customHeight="1">
      <c r="A2" s="137" t="s">
        <v>29</v>
      </c>
      <c r="B2" s="137"/>
      <c r="C2" s="137"/>
      <c r="D2" s="137"/>
      <c r="E2" s="137"/>
      <c r="F2" s="137"/>
      <c r="G2" s="96"/>
    </row>
    <row r="3" spans="1:7" s="47" customFormat="1" ht="13.5" customHeight="1">
      <c r="A3" s="138" t="s">
        <v>30</v>
      </c>
      <c r="B3" s="138"/>
      <c r="C3" s="138"/>
      <c r="D3" s="138"/>
      <c r="E3" s="138"/>
      <c r="F3" s="138"/>
      <c r="G3" s="96"/>
    </row>
    <row r="4" spans="1:4" ht="12.75">
      <c r="A4" s="6"/>
      <c r="B4" s="5"/>
      <c r="C4" s="5"/>
      <c r="D4" s="5"/>
    </row>
    <row r="5" spans="1:4" ht="15.75">
      <c r="A5" s="144" t="s">
        <v>291</v>
      </c>
      <c r="B5" s="144"/>
      <c r="C5" s="144"/>
      <c r="D5" s="144"/>
    </row>
    <row r="6" spans="1:4" ht="15.75">
      <c r="A6" s="144" t="s">
        <v>376</v>
      </c>
      <c r="B6" s="144"/>
      <c r="C6" s="144"/>
      <c r="D6" s="144"/>
    </row>
    <row r="7" spans="1:4" ht="15.75">
      <c r="A7" s="1"/>
      <c r="B7" s="5"/>
      <c r="C7" s="5"/>
      <c r="D7" s="5"/>
    </row>
    <row r="8" spans="1:4" ht="33.75" customHeight="1">
      <c r="A8" s="145" t="s">
        <v>109</v>
      </c>
      <c r="B8" s="145" t="s">
        <v>114</v>
      </c>
      <c r="C8" s="145" t="s">
        <v>110</v>
      </c>
      <c r="D8" s="146" t="s">
        <v>111</v>
      </c>
    </row>
    <row r="9" spans="1:4" ht="13.5" customHeight="1" hidden="1" thickBot="1">
      <c r="A9" s="145"/>
      <c r="B9" s="145"/>
      <c r="C9" s="145"/>
      <c r="D9" s="146"/>
    </row>
    <row r="10" spans="1:4" ht="15">
      <c r="A10" s="2"/>
      <c r="B10" s="2">
        <v>1</v>
      </c>
      <c r="C10" s="2">
        <v>2</v>
      </c>
      <c r="D10" s="2">
        <v>3</v>
      </c>
    </row>
    <row r="11" spans="1:4" ht="33" customHeight="1">
      <c r="A11" s="2">
        <v>1</v>
      </c>
      <c r="B11" s="2">
        <v>810</v>
      </c>
      <c r="C11" s="9"/>
      <c r="D11" s="9" t="s">
        <v>268</v>
      </c>
    </row>
    <row r="12" spans="1:4" ht="30" customHeight="1">
      <c r="A12" s="2">
        <v>2</v>
      </c>
      <c r="B12" s="2">
        <v>810</v>
      </c>
      <c r="C12" s="11" t="s">
        <v>267</v>
      </c>
      <c r="D12" s="11" t="s">
        <v>112</v>
      </c>
    </row>
    <row r="13" spans="1:4" ht="48.75" customHeight="1">
      <c r="A13" s="2">
        <v>3</v>
      </c>
      <c r="B13" s="2">
        <v>810</v>
      </c>
      <c r="C13" s="11" t="s">
        <v>266</v>
      </c>
      <c r="D13" s="11" t="s">
        <v>113</v>
      </c>
    </row>
    <row r="14" ht="15.75">
      <c r="A14" s="1"/>
    </row>
  </sheetData>
  <sheetProtection/>
  <mergeCells count="9">
    <mergeCell ref="A5:D5"/>
    <mergeCell ref="A2:F2"/>
    <mergeCell ref="A3:F3"/>
    <mergeCell ref="D1:F1"/>
    <mergeCell ref="A6:D6"/>
    <mergeCell ref="A8:A9"/>
    <mergeCell ref="C8:C9"/>
    <mergeCell ref="D8:D9"/>
    <mergeCell ref="B8:B9"/>
  </mergeCells>
  <printOptions/>
  <pageMargins left="0.7874015748031497" right="0.1968503937007874" top="0.5905511811023623" bottom="0.984251968503937" header="0.31496062992125984" footer="0.5118110236220472"/>
  <pageSetup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46">
      <selection activeCell="D33" sqref="D33"/>
    </sheetView>
  </sheetViews>
  <sheetFormatPr defaultColWidth="9.00390625" defaultRowHeight="12.75"/>
  <cols>
    <col min="1" max="1" width="3.375" style="42" customWidth="1"/>
    <col min="2" max="2" width="27.875" style="110" customWidth="1"/>
    <col min="3" max="3" width="47.875" style="47" customWidth="1"/>
    <col min="4" max="6" width="12.25390625" style="47" customWidth="1"/>
    <col min="7" max="7" width="14.75390625" style="47" customWidth="1"/>
    <col min="8" max="16384" width="9.00390625" style="42" customWidth="1"/>
  </cols>
  <sheetData>
    <row r="1" spans="1:7" ht="12.75" customHeight="1">
      <c r="A1" s="25" t="s">
        <v>96</v>
      </c>
      <c r="B1" s="106"/>
      <c r="C1" s="96"/>
      <c r="D1" s="138" t="s">
        <v>346</v>
      </c>
      <c r="E1" s="138"/>
      <c r="F1" s="138"/>
      <c r="G1" s="96"/>
    </row>
    <row r="2" spans="1:7" ht="14.25" customHeight="1">
      <c r="A2" s="137" t="s">
        <v>29</v>
      </c>
      <c r="B2" s="137"/>
      <c r="C2" s="137"/>
      <c r="D2" s="137"/>
      <c r="E2" s="137"/>
      <c r="F2" s="137"/>
      <c r="G2" s="96"/>
    </row>
    <row r="3" spans="1:7" s="47" customFormat="1" ht="13.5" customHeight="1">
      <c r="A3" s="138" t="s">
        <v>30</v>
      </c>
      <c r="B3" s="138"/>
      <c r="C3" s="138"/>
      <c r="D3" s="138"/>
      <c r="E3" s="138"/>
      <c r="F3" s="138"/>
      <c r="G3" s="96"/>
    </row>
    <row r="4" spans="1:6" ht="10.5" customHeight="1">
      <c r="A4" s="5"/>
      <c r="B4" s="106"/>
      <c r="C4" s="33"/>
      <c r="D4" s="33"/>
      <c r="E4" s="33"/>
      <c r="F4" s="33"/>
    </row>
    <row r="5" spans="1:7" ht="12.75">
      <c r="A5" s="149" t="s">
        <v>372</v>
      </c>
      <c r="B5" s="149"/>
      <c r="C5" s="149"/>
      <c r="D5" s="149"/>
      <c r="E5" s="149"/>
      <c r="F5" s="149"/>
      <c r="G5" s="86"/>
    </row>
    <row r="6" spans="1:6" ht="12.75">
      <c r="A6" s="5" t="s">
        <v>115</v>
      </c>
      <c r="B6" s="106"/>
      <c r="C6" s="33"/>
      <c r="D6" s="150" t="s">
        <v>231</v>
      </c>
      <c r="E6" s="150"/>
      <c r="F6" s="150"/>
    </row>
    <row r="7" spans="1:6" ht="30" customHeight="1">
      <c r="A7" s="151" t="s">
        <v>109</v>
      </c>
      <c r="B7" s="147" t="s">
        <v>116</v>
      </c>
      <c r="C7" s="147" t="s">
        <v>80</v>
      </c>
      <c r="D7" s="147" t="s">
        <v>290</v>
      </c>
      <c r="E7" s="147" t="s">
        <v>16</v>
      </c>
      <c r="F7" s="147" t="s">
        <v>17</v>
      </c>
    </row>
    <row r="8" spans="1:6" ht="45" customHeight="1">
      <c r="A8" s="151"/>
      <c r="B8" s="147"/>
      <c r="C8" s="147"/>
      <c r="D8" s="147"/>
      <c r="E8" s="147"/>
      <c r="F8" s="147"/>
    </row>
    <row r="9" spans="1:6" ht="12.75" customHeight="1">
      <c r="A9" s="18"/>
      <c r="B9" s="102">
        <v>1</v>
      </c>
      <c r="C9" s="102">
        <v>2</v>
      </c>
      <c r="D9" s="102">
        <v>3</v>
      </c>
      <c r="E9" s="102">
        <v>4</v>
      </c>
      <c r="F9" s="102">
        <v>5</v>
      </c>
    </row>
    <row r="10" spans="1:6" ht="17.25" customHeight="1">
      <c r="A10" s="23">
        <v>1</v>
      </c>
      <c r="B10" s="97" t="s">
        <v>117</v>
      </c>
      <c r="C10" s="107" t="s">
        <v>118</v>
      </c>
      <c r="D10" s="36">
        <f>D11+D14+D20+D26</f>
        <v>66954</v>
      </c>
      <c r="E10" s="36">
        <f>E11+E14+E20+E26</f>
        <v>68912</v>
      </c>
      <c r="F10" s="36">
        <f>F11+F14+F20+F26</f>
        <v>71380</v>
      </c>
    </row>
    <row r="11" spans="1:6" ht="20.25" customHeight="1">
      <c r="A11" s="23">
        <f>A10+1</f>
        <v>2</v>
      </c>
      <c r="B11" s="102" t="s">
        <v>119</v>
      </c>
      <c r="C11" s="19" t="s">
        <v>120</v>
      </c>
      <c r="D11" s="37">
        <f>D12</f>
        <v>6444</v>
      </c>
      <c r="E11" s="37">
        <f>E12</f>
        <v>6702</v>
      </c>
      <c r="F11" s="37">
        <f>F12</f>
        <v>6970</v>
      </c>
    </row>
    <row r="12" spans="1:6" ht="15.75" customHeight="1">
      <c r="A12" s="23">
        <f aca="true" t="shared" si="0" ref="A12:A51">A11+1</f>
        <v>3</v>
      </c>
      <c r="B12" s="102" t="s">
        <v>121</v>
      </c>
      <c r="C12" s="19" t="s">
        <v>122</v>
      </c>
      <c r="D12" s="37">
        <v>6444</v>
      </c>
      <c r="E12" s="37">
        <v>6702</v>
      </c>
      <c r="F12" s="37">
        <v>6970</v>
      </c>
    </row>
    <row r="13" spans="1:6" ht="69" customHeight="1">
      <c r="A13" s="23">
        <f t="shared" si="0"/>
        <v>4</v>
      </c>
      <c r="B13" s="108" t="s">
        <v>185</v>
      </c>
      <c r="C13" s="19" t="s">
        <v>93</v>
      </c>
      <c r="D13" s="38">
        <v>5791</v>
      </c>
      <c r="E13" s="37">
        <v>5791</v>
      </c>
      <c r="F13" s="37">
        <v>5791</v>
      </c>
    </row>
    <row r="14" spans="1:6" ht="40.5" customHeight="1">
      <c r="A14" s="23">
        <f t="shared" si="0"/>
        <v>5</v>
      </c>
      <c r="B14" s="108" t="s">
        <v>216</v>
      </c>
      <c r="C14" s="88" t="s">
        <v>98</v>
      </c>
      <c r="D14" s="38">
        <f>D15</f>
        <v>51300</v>
      </c>
      <c r="E14" s="37">
        <f>E15</f>
        <v>53000</v>
      </c>
      <c r="F14" s="37">
        <f>F15</f>
        <v>55200</v>
      </c>
    </row>
    <row r="15" spans="1:6" ht="29.25" customHeight="1">
      <c r="A15" s="23">
        <f t="shared" si="0"/>
        <v>6</v>
      </c>
      <c r="B15" s="108" t="s">
        <v>217</v>
      </c>
      <c r="C15" s="88" t="s">
        <v>99</v>
      </c>
      <c r="D15" s="38">
        <f>D16+D17+D18+D19</f>
        <v>51300</v>
      </c>
      <c r="E15" s="37">
        <f>E16+E17+E18+E19</f>
        <v>53000</v>
      </c>
      <c r="F15" s="37">
        <f>F16+F17+F18+F19</f>
        <v>55200</v>
      </c>
    </row>
    <row r="16" spans="1:6" ht="76.5">
      <c r="A16" s="23">
        <f t="shared" si="0"/>
        <v>7</v>
      </c>
      <c r="B16" s="108" t="s">
        <v>218</v>
      </c>
      <c r="C16" s="109" t="s">
        <v>100</v>
      </c>
      <c r="D16" s="38">
        <v>23600</v>
      </c>
      <c r="E16" s="37">
        <v>24400</v>
      </c>
      <c r="F16" s="37">
        <v>25600</v>
      </c>
    </row>
    <row r="17" spans="1:6" ht="93.75" customHeight="1">
      <c r="A17" s="23">
        <f t="shared" si="0"/>
        <v>8</v>
      </c>
      <c r="B17" s="108" t="s">
        <v>219</v>
      </c>
      <c r="C17" s="109" t="s">
        <v>101</v>
      </c>
      <c r="D17" s="38">
        <v>100</v>
      </c>
      <c r="E17" s="37">
        <v>100</v>
      </c>
      <c r="F17" s="37">
        <v>100</v>
      </c>
    </row>
    <row r="18" spans="1:6" ht="89.25">
      <c r="A18" s="23">
        <f t="shared" si="0"/>
        <v>9</v>
      </c>
      <c r="B18" s="108" t="s">
        <v>220</v>
      </c>
      <c r="C18" s="109" t="s">
        <v>102</v>
      </c>
      <c r="D18" s="38">
        <v>31000</v>
      </c>
      <c r="E18" s="37">
        <v>32000</v>
      </c>
      <c r="F18" s="37">
        <v>33400</v>
      </c>
    </row>
    <row r="19" spans="1:6" ht="81.75" customHeight="1">
      <c r="A19" s="23">
        <f t="shared" si="0"/>
        <v>10</v>
      </c>
      <c r="B19" s="108" t="s">
        <v>221</v>
      </c>
      <c r="C19" s="109" t="s">
        <v>103</v>
      </c>
      <c r="D19" s="38">
        <v>-3400</v>
      </c>
      <c r="E19" s="37">
        <v>-3500</v>
      </c>
      <c r="F19" s="37">
        <v>-3900</v>
      </c>
    </row>
    <row r="20" spans="1:6" ht="17.25" customHeight="1">
      <c r="A20" s="23">
        <f t="shared" si="0"/>
        <v>11</v>
      </c>
      <c r="B20" s="102" t="s">
        <v>123</v>
      </c>
      <c r="C20" s="20" t="s">
        <v>186</v>
      </c>
      <c r="D20" s="37">
        <f>D21</f>
        <v>8610</v>
      </c>
      <c r="E20" s="37">
        <f>E21</f>
        <v>8610</v>
      </c>
      <c r="F20" s="37">
        <f>F21</f>
        <v>8610</v>
      </c>
    </row>
    <row r="21" spans="1:6" ht="12.75">
      <c r="A21" s="23">
        <f t="shared" si="0"/>
        <v>12</v>
      </c>
      <c r="B21" s="102" t="s">
        <v>187</v>
      </c>
      <c r="C21" s="20" t="s">
        <v>188</v>
      </c>
      <c r="D21" s="39">
        <f>D22+D24</f>
        <v>8610</v>
      </c>
      <c r="E21" s="39">
        <f>E22+E24</f>
        <v>8610</v>
      </c>
      <c r="F21" s="39">
        <f>F22+F24</f>
        <v>8610</v>
      </c>
    </row>
    <row r="22" spans="1:6" ht="17.25" customHeight="1">
      <c r="A22" s="23">
        <f t="shared" si="0"/>
        <v>13</v>
      </c>
      <c r="B22" s="102" t="s">
        <v>244</v>
      </c>
      <c r="C22" s="20" t="s">
        <v>243</v>
      </c>
      <c r="D22" s="39">
        <f>D23</f>
        <v>7640</v>
      </c>
      <c r="E22" s="39">
        <f>E23</f>
        <v>7640</v>
      </c>
      <c r="F22" s="39">
        <f>F23</f>
        <v>7640</v>
      </c>
    </row>
    <row r="23" spans="1:6" ht="33" customHeight="1">
      <c r="A23" s="23">
        <f t="shared" si="0"/>
        <v>14</v>
      </c>
      <c r="B23" s="102" t="s">
        <v>245</v>
      </c>
      <c r="C23" s="20" t="s">
        <v>246</v>
      </c>
      <c r="D23" s="39">
        <v>7640</v>
      </c>
      <c r="E23" s="39">
        <v>7640</v>
      </c>
      <c r="F23" s="39">
        <v>7640</v>
      </c>
    </row>
    <row r="24" spans="1:6" ht="15" customHeight="1">
      <c r="A24" s="23">
        <f t="shared" si="0"/>
        <v>15</v>
      </c>
      <c r="B24" s="102" t="s">
        <v>124</v>
      </c>
      <c r="C24" s="19" t="s">
        <v>125</v>
      </c>
      <c r="D24" s="37">
        <f>D25</f>
        <v>970</v>
      </c>
      <c r="E24" s="37">
        <f>E25</f>
        <v>970</v>
      </c>
      <c r="F24" s="37">
        <f>F25</f>
        <v>970</v>
      </c>
    </row>
    <row r="25" spans="1:6" ht="42" customHeight="1">
      <c r="A25" s="23">
        <f t="shared" si="0"/>
        <v>16</v>
      </c>
      <c r="B25" s="102" t="s">
        <v>126</v>
      </c>
      <c r="C25" s="19" t="s">
        <v>128</v>
      </c>
      <c r="D25" s="37">
        <v>970</v>
      </c>
      <c r="E25" s="37">
        <v>970</v>
      </c>
      <c r="F25" s="37">
        <v>970</v>
      </c>
    </row>
    <row r="26" spans="1:6" ht="15.75" customHeight="1">
      <c r="A26" s="23">
        <f t="shared" si="0"/>
        <v>17</v>
      </c>
      <c r="B26" s="102" t="s">
        <v>150</v>
      </c>
      <c r="C26" s="19" t="s">
        <v>151</v>
      </c>
      <c r="D26" s="37">
        <f aca="true" t="shared" si="1" ref="D26:F27">D27</f>
        <v>600</v>
      </c>
      <c r="E26" s="37">
        <f>E27</f>
        <v>600</v>
      </c>
      <c r="F26" s="37">
        <f t="shared" si="1"/>
        <v>600</v>
      </c>
    </row>
    <row r="27" spans="1:6" ht="44.25" customHeight="1">
      <c r="A27" s="23">
        <f t="shared" si="0"/>
        <v>18</v>
      </c>
      <c r="B27" s="102" t="s">
        <v>269</v>
      </c>
      <c r="C27" s="19" t="s">
        <v>242</v>
      </c>
      <c r="D27" s="37">
        <f t="shared" si="1"/>
        <v>600</v>
      </c>
      <c r="E27" s="37">
        <f>E28</f>
        <v>600</v>
      </c>
      <c r="F27" s="37">
        <f>F28</f>
        <v>600</v>
      </c>
    </row>
    <row r="28" spans="1:6" ht="93" customHeight="1">
      <c r="A28" s="23">
        <f t="shared" si="0"/>
        <v>19</v>
      </c>
      <c r="B28" s="102" t="s">
        <v>334</v>
      </c>
      <c r="C28" s="19" t="s">
        <v>335</v>
      </c>
      <c r="D28" s="37">
        <v>600</v>
      </c>
      <c r="E28" s="37">
        <v>600</v>
      </c>
      <c r="F28" s="37">
        <v>600</v>
      </c>
    </row>
    <row r="29" spans="1:6" ht="17.25" customHeight="1">
      <c r="A29" s="23">
        <f t="shared" si="0"/>
        <v>20</v>
      </c>
      <c r="B29" s="102" t="s">
        <v>152</v>
      </c>
      <c r="C29" s="107" t="s">
        <v>153</v>
      </c>
      <c r="D29" s="36">
        <f>D30</f>
        <v>3834136</v>
      </c>
      <c r="E29" s="36">
        <f>E30</f>
        <v>3836494</v>
      </c>
      <c r="F29" s="36">
        <f>F30</f>
        <v>3791099</v>
      </c>
    </row>
    <row r="30" spans="1:6" ht="42.75" customHeight="1">
      <c r="A30" s="23">
        <f t="shared" si="0"/>
        <v>21</v>
      </c>
      <c r="B30" s="24" t="s">
        <v>270</v>
      </c>
      <c r="C30" s="19" t="s">
        <v>154</v>
      </c>
      <c r="D30" s="37">
        <f>D36+D41+D47+D31</f>
        <v>3834136</v>
      </c>
      <c r="E30" s="37">
        <f>E36+E41+E47+E31</f>
        <v>3836494</v>
      </c>
      <c r="F30" s="37">
        <f>F36+F41+F47+F31</f>
        <v>3791099</v>
      </c>
    </row>
    <row r="31" spans="1:6" ht="24.75" customHeight="1">
      <c r="A31" s="23">
        <f>A28+1</f>
        <v>20</v>
      </c>
      <c r="B31" s="87" t="s">
        <v>21</v>
      </c>
      <c r="C31" s="104" t="s">
        <v>26</v>
      </c>
      <c r="D31" s="37">
        <f aca="true" t="shared" si="2" ref="D31:F32">D32</f>
        <v>2352821</v>
      </c>
      <c r="E31" s="37">
        <f t="shared" si="2"/>
        <v>2346687</v>
      </c>
      <c r="F31" s="37">
        <f t="shared" si="2"/>
        <v>2346687</v>
      </c>
    </row>
    <row r="32" spans="1:6" ht="24.75" customHeight="1">
      <c r="A32" s="23"/>
      <c r="B32" s="87" t="s">
        <v>22</v>
      </c>
      <c r="C32" s="104" t="s">
        <v>27</v>
      </c>
      <c r="D32" s="37">
        <f t="shared" si="2"/>
        <v>2352821</v>
      </c>
      <c r="E32" s="37">
        <f t="shared" si="2"/>
        <v>2346687</v>
      </c>
      <c r="F32" s="37">
        <f t="shared" si="2"/>
        <v>2346687</v>
      </c>
    </row>
    <row r="33" spans="1:6" ht="24.75" customHeight="1">
      <c r="A33" s="23"/>
      <c r="B33" s="87" t="s">
        <v>23</v>
      </c>
      <c r="C33" s="104" t="s">
        <v>28</v>
      </c>
      <c r="D33" s="37">
        <f>D34+D35</f>
        <v>2352821</v>
      </c>
      <c r="E33" s="37">
        <f>E34+E35</f>
        <v>2346687</v>
      </c>
      <c r="F33" s="37">
        <f>F34+F35</f>
        <v>2346687</v>
      </c>
    </row>
    <row r="34" spans="1:6" ht="44.25" customHeight="1">
      <c r="A34" s="23"/>
      <c r="B34" s="87" t="s">
        <v>24</v>
      </c>
      <c r="C34" s="104" t="s">
        <v>33</v>
      </c>
      <c r="D34" s="37">
        <v>30668</v>
      </c>
      <c r="E34" s="37">
        <v>24534</v>
      </c>
      <c r="F34" s="37">
        <v>24534</v>
      </c>
    </row>
    <row r="35" spans="1:6" ht="42.75" customHeight="1">
      <c r="A35" s="23"/>
      <c r="B35" s="87" t="s">
        <v>25</v>
      </c>
      <c r="C35" s="104" t="s">
        <v>34</v>
      </c>
      <c r="D35" s="37">
        <v>2322153</v>
      </c>
      <c r="E35" s="37">
        <v>2322153</v>
      </c>
      <c r="F35" s="37">
        <v>2322153</v>
      </c>
    </row>
    <row r="36" spans="1:6" ht="24.75" customHeight="1">
      <c r="A36" s="23">
        <f>A30+1</f>
        <v>22</v>
      </c>
      <c r="B36" s="87" t="s">
        <v>359</v>
      </c>
      <c r="C36" s="120" t="s">
        <v>360</v>
      </c>
      <c r="D36" s="37">
        <f aca="true" t="shared" si="3" ref="D36:F37">D37</f>
        <v>80365</v>
      </c>
      <c r="E36" s="37">
        <f t="shared" si="3"/>
        <v>83393</v>
      </c>
      <c r="F36" s="37">
        <f t="shared" si="3"/>
        <v>86541</v>
      </c>
    </row>
    <row r="37" spans="1:6" ht="24.75" customHeight="1">
      <c r="A37" s="23">
        <f t="shared" si="0"/>
        <v>23</v>
      </c>
      <c r="B37" s="87" t="s">
        <v>361</v>
      </c>
      <c r="C37" s="120" t="s">
        <v>362</v>
      </c>
      <c r="D37" s="37">
        <f t="shared" si="3"/>
        <v>80365</v>
      </c>
      <c r="E37" s="37">
        <f t="shared" si="3"/>
        <v>83393</v>
      </c>
      <c r="F37" s="37">
        <f t="shared" si="3"/>
        <v>86541</v>
      </c>
    </row>
    <row r="38" spans="1:6" ht="24.75" customHeight="1">
      <c r="A38" s="23">
        <f t="shared" si="0"/>
        <v>24</v>
      </c>
      <c r="B38" s="87" t="s">
        <v>363</v>
      </c>
      <c r="C38" s="120" t="s">
        <v>364</v>
      </c>
      <c r="D38" s="37">
        <f>D39+D40</f>
        <v>80365</v>
      </c>
      <c r="E38" s="37">
        <f>E39+E40</f>
        <v>83393</v>
      </c>
      <c r="F38" s="37">
        <f>F39+F40</f>
        <v>86541</v>
      </c>
    </row>
    <row r="39" spans="1:6" ht="27.75" customHeight="1">
      <c r="A39" s="23">
        <f t="shared" si="0"/>
        <v>25</v>
      </c>
      <c r="B39" s="87" t="s">
        <v>365</v>
      </c>
      <c r="C39" s="120" t="s">
        <v>358</v>
      </c>
      <c r="D39" s="37">
        <v>4700</v>
      </c>
      <c r="E39" s="37">
        <v>4700</v>
      </c>
      <c r="F39" s="37">
        <v>4700</v>
      </c>
    </row>
    <row r="40" spans="1:6" ht="51" customHeight="1">
      <c r="A40" s="23">
        <f t="shared" si="0"/>
        <v>26</v>
      </c>
      <c r="B40" s="87" t="s">
        <v>366</v>
      </c>
      <c r="C40" s="120" t="s">
        <v>367</v>
      </c>
      <c r="D40" s="37">
        <v>75665</v>
      </c>
      <c r="E40" s="37">
        <v>78693</v>
      </c>
      <c r="F40" s="37">
        <v>81841</v>
      </c>
    </row>
    <row r="41" spans="1:6" ht="38.25" customHeight="1">
      <c r="A41" s="23">
        <f t="shared" si="0"/>
        <v>27</v>
      </c>
      <c r="B41" s="102" t="s">
        <v>62</v>
      </c>
      <c r="C41" s="19" t="s">
        <v>350</v>
      </c>
      <c r="D41" s="36">
        <f>D42+D45</f>
        <v>44995</v>
      </c>
      <c r="E41" s="36">
        <f>E42+E45</f>
        <v>46283</v>
      </c>
      <c r="F41" s="36">
        <f>F42+F45</f>
        <v>208</v>
      </c>
    </row>
    <row r="42" spans="1:6" ht="42.75" customHeight="1">
      <c r="A42" s="23">
        <f t="shared" si="0"/>
        <v>28</v>
      </c>
      <c r="B42" s="102" t="s">
        <v>63</v>
      </c>
      <c r="C42" s="19" t="s">
        <v>349</v>
      </c>
      <c r="D42" s="37">
        <f>D44</f>
        <v>208</v>
      </c>
      <c r="E42" s="37">
        <f>E44</f>
        <v>208</v>
      </c>
      <c r="F42" s="37">
        <f>F44</f>
        <v>208</v>
      </c>
    </row>
    <row r="43" spans="1:6" ht="45.75" customHeight="1">
      <c r="A43" s="23">
        <f t="shared" si="0"/>
        <v>29</v>
      </c>
      <c r="B43" s="102" t="s">
        <v>64</v>
      </c>
      <c r="C43" s="19" t="s">
        <v>348</v>
      </c>
      <c r="D43" s="37">
        <f>D44</f>
        <v>208</v>
      </c>
      <c r="E43" s="37">
        <f>E44</f>
        <v>208</v>
      </c>
      <c r="F43" s="37">
        <f>F44</f>
        <v>208</v>
      </c>
    </row>
    <row r="44" spans="1:6" ht="56.25" customHeight="1">
      <c r="A44" s="23">
        <f t="shared" si="0"/>
        <v>30</v>
      </c>
      <c r="B44" s="102" t="s">
        <v>65</v>
      </c>
      <c r="C44" s="19" t="s">
        <v>35</v>
      </c>
      <c r="D44" s="37">
        <v>208</v>
      </c>
      <c r="E44" s="37">
        <v>208</v>
      </c>
      <c r="F44" s="37">
        <v>208</v>
      </c>
    </row>
    <row r="45" spans="1:6" ht="40.5" customHeight="1">
      <c r="A45" s="23">
        <f t="shared" si="0"/>
        <v>31</v>
      </c>
      <c r="B45" s="102" t="s">
        <v>66</v>
      </c>
      <c r="C45" s="19" t="s">
        <v>375</v>
      </c>
      <c r="D45" s="37">
        <f>D46</f>
        <v>44787</v>
      </c>
      <c r="E45" s="37">
        <f>E46</f>
        <v>46075</v>
      </c>
      <c r="F45" s="37">
        <f>F46</f>
        <v>0</v>
      </c>
    </row>
    <row r="46" spans="1:6" ht="38.25">
      <c r="A46" s="23">
        <f t="shared" si="0"/>
        <v>32</v>
      </c>
      <c r="B46" s="102" t="s">
        <v>67</v>
      </c>
      <c r="C46" s="19" t="s">
        <v>214</v>
      </c>
      <c r="D46" s="37">
        <v>44787</v>
      </c>
      <c r="E46" s="37">
        <v>46075</v>
      </c>
      <c r="F46" s="37">
        <v>0</v>
      </c>
    </row>
    <row r="47" spans="1:6" ht="12.75">
      <c r="A47" s="23">
        <f t="shared" si="0"/>
        <v>33</v>
      </c>
      <c r="B47" s="97" t="s">
        <v>69</v>
      </c>
      <c r="C47" s="107" t="s">
        <v>155</v>
      </c>
      <c r="D47" s="36">
        <f aca="true" t="shared" si="4" ref="D47:F49">D48</f>
        <v>1355955</v>
      </c>
      <c r="E47" s="36">
        <f t="shared" si="4"/>
        <v>1360131</v>
      </c>
      <c r="F47" s="36">
        <f t="shared" si="4"/>
        <v>1357663</v>
      </c>
    </row>
    <row r="48" spans="1:6" ht="30.75" customHeight="1">
      <c r="A48" s="23">
        <f t="shared" si="0"/>
        <v>34</v>
      </c>
      <c r="B48" s="24" t="s">
        <v>70</v>
      </c>
      <c r="C48" s="19" t="s">
        <v>374</v>
      </c>
      <c r="D48" s="37">
        <f t="shared" si="4"/>
        <v>1355955</v>
      </c>
      <c r="E48" s="37">
        <f t="shared" si="4"/>
        <v>1360131</v>
      </c>
      <c r="F48" s="37">
        <f t="shared" si="4"/>
        <v>1357663</v>
      </c>
    </row>
    <row r="49" spans="1:6" ht="31.5" customHeight="1">
      <c r="A49" s="23">
        <f t="shared" si="0"/>
        <v>35</v>
      </c>
      <c r="B49" s="24" t="s">
        <v>71</v>
      </c>
      <c r="C49" s="19" t="s">
        <v>373</v>
      </c>
      <c r="D49" s="37">
        <f t="shared" si="4"/>
        <v>1355955</v>
      </c>
      <c r="E49" s="37">
        <f t="shared" si="4"/>
        <v>1360131</v>
      </c>
      <c r="F49" s="37">
        <f t="shared" si="4"/>
        <v>1357663</v>
      </c>
    </row>
    <row r="50" spans="1:6" ht="58.5" customHeight="1">
      <c r="A50" s="23">
        <f t="shared" si="0"/>
        <v>36</v>
      </c>
      <c r="B50" s="24" t="s">
        <v>72</v>
      </c>
      <c r="C50" s="19" t="s">
        <v>355</v>
      </c>
      <c r="D50" s="37">
        <v>1355955</v>
      </c>
      <c r="E50" s="37">
        <v>1360131</v>
      </c>
      <c r="F50" s="37">
        <v>1357663</v>
      </c>
    </row>
    <row r="51" spans="1:6" ht="12.75">
      <c r="A51" s="23">
        <f t="shared" si="0"/>
        <v>37</v>
      </c>
      <c r="B51" s="148" t="s">
        <v>129</v>
      </c>
      <c r="C51" s="148"/>
      <c r="D51" s="36">
        <f>D29+D10</f>
        <v>3901090</v>
      </c>
      <c r="E51" s="36">
        <f>E29+E10</f>
        <v>3905406</v>
      </c>
      <c r="F51" s="36">
        <f>F29+F10</f>
        <v>3862479</v>
      </c>
    </row>
    <row r="52" spans="1:6" ht="12.75">
      <c r="A52" s="119"/>
      <c r="B52" s="106"/>
      <c r="C52" s="33"/>
      <c r="D52" s="33"/>
      <c r="E52" s="33"/>
      <c r="F52" s="33"/>
    </row>
  </sheetData>
  <sheetProtection/>
  <mergeCells count="12">
    <mergeCell ref="A2:F2"/>
    <mergeCell ref="A3:F3"/>
    <mergeCell ref="B51:C51"/>
    <mergeCell ref="D1:F1"/>
    <mergeCell ref="A5:F5"/>
    <mergeCell ref="D6:F6"/>
    <mergeCell ref="A7:A8"/>
    <mergeCell ref="B7:B8"/>
    <mergeCell ref="C7:C8"/>
    <mergeCell ref="D7:D8"/>
    <mergeCell ref="E7:E8"/>
    <mergeCell ref="F7:F8"/>
  </mergeCells>
  <printOptions/>
  <pageMargins left="0.7874015748031497" right="0.1968503937007874" top="0.1968503937007874" bottom="0.1968503937007874" header="0.11811023622047245" footer="0.11811023622047245"/>
  <pageSetup fitToHeight="0" fitToWidth="1" horizontalDpi="180" verticalDpi="18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1" sqref="A11:A27"/>
    </sheetView>
  </sheetViews>
  <sheetFormatPr defaultColWidth="9.00390625" defaultRowHeight="12.75"/>
  <cols>
    <col min="1" max="1" width="4.375" style="0" customWidth="1"/>
    <col min="2" max="2" width="67.625" style="0" customWidth="1"/>
    <col min="3" max="3" width="10.25390625" style="0" customWidth="1"/>
    <col min="4" max="4" width="12.00390625" style="0" customWidth="1"/>
    <col min="5" max="5" width="13.875" style="0" customWidth="1"/>
    <col min="6" max="6" width="13.25390625" style="0" customWidth="1"/>
    <col min="8" max="8" width="10.125" style="0" bestFit="1" customWidth="1"/>
  </cols>
  <sheetData>
    <row r="1" spans="1:6" ht="12.75" customHeight="1">
      <c r="A1" s="154" t="s">
        <v>95</v>
      </c>
      <c r="B1" s="154"/>
      <c r="C1" s="154"/>
      <c r="D1" s="154"/>
      <c r="E1" s="154"/>
      <c r="F1" s="154"/>
    </row>
    <row r="2" spans="1:7" s="42" customFormat="1" ht="14.25" customHeight="1">
      <c r="A2" s="137" t="s">
        <v>29</v>
      </c>
      <c r="B2" s="137"/>
      <c r="C2" s="137"/>
      <c r="D2" s="137"/>
      <c r="E2" s="137"/>
      <c r="F2" s="137"/>
      <c r="G2" s="96"/>
    </row>
    <row r="3" spans="1:7" s="47" customFormat="1" ht="13.5" customHeight="1">
      <c r="A3" s="138" t="s">
        <v>30</v>
      </c>
      <c r="B3" s="138"/>
      <c r="C3" s="138"/>
      <c r="D3" s="138"/>
      <c r="E3" s="138"/>
      <c r="F3" s="138"/>
      <c r="G3" s="96"/>
    </row>
    <row r="4" ht="11.25" customHeight="1">
      <c r="A4" s="7"/>
    </row>
    <row r="5" spans="1:4" ht="15.75" customHeight="1">
      <c r="A5" s="155" t="s">
        <v>371</v>
      </c>
      <c r="B5" s="155"/>
      <c r="C5" s="155"/>
      <c r="D5" s="155"/>
    </row>
    <row r="6" spans="1:4" ht="33" customHeight="1">
      <c r="A6" s="155"/>
      <c r="B6" s="155"/>
      <c r="C6" s="155"/>
      <c r="D6" s="155"/>
    </row>
    <row r="7" spans="1:6" ht="15.75">
      <c r="A7" s="152" t="s">
        <v>231</v>
      </c>
      <c r="B7" s="152"/>
      <c r="C7" s="152"/>
      <c r="D7" s="152"/>
      <c r="E7" s="152"/>
      <c r="F7" s="152"/>
    </row>
    <row r="8" spans="1:6" ht="47.25" customHeight="1">
      <c r="A8" s="2" t="s">
        <v>232</v>
      </c>
      <c r="B8" s="10" t="s">
        <v>199</v>
      </c>
      <c r="C8" s="2" t="s">
        <v>180</v>
      </c>
      <c r="D8" s="2" t="s">
        <v>293</v>
      </c>
      <c r="E8" s="2" t="s">
        <v>354</v>
      </c>
      <c r="F8" s="2" t="s">
        <v>18</v>
      </c>
    </row>
    <row r="9" spans="1:6" ht="15">
      <c r="A9" s="2"/>
      <c r="B9" s="2">
        <v>1</v>
      </c>
      <c r="C9" s="2">
        <v>2</v>
      </c>
      <c r="D9" s="2">
        <v>3</v>
      </c>
      <c r="E9" s="2">
        <v>3</v>
      </c>
      <c r="F9" s="2">
        <v>3</v>
      </c>
    </row>
    <row r="10" spans="1:6" ht="15" customHeight="1">
      <c r="A10" s="2">
        <v>1</v>
      </c>
      <c r="B10" s="3" t="s">
        <v>181</v>
      </c>
      <c r="C10" s="17" t="s">
        <v>157</v>
      </c>
      <c r="D10" s="34">
        <f>D11+D12+D13+D14</f>
        <v>3308377.55</v>
      </c>
      <c r="E10" s="34">
        <f>E11+E12+E13+E14</f>
        <v>3292163</v>
      </c>
      <c r="F10" s="34">
        <f>F11+F12+F13+F14</f>
        <v>3193456</v>
      </c>
    </row>
    <row r="11" spans="1:6" ht="33" customHeight="1">
      <c r="A11" s="2">
        <f>A10+1</f>
        <v>2</v>
      </c>
      <c r="B11" s="3" t="s">
        <v>182</v>
      </c>
      <c r="C11" s="17" t="s">
        <v>164</v>
      </c>
      <c r="D11" s="95">
        <v>940190</v>
      </c>
      <c r="E11" s="40">
        <v>940190</v>
      </c>
      <c r="F11" s="40">
        <v>940190</v>
      </c>
    </row>
    <row r="12" spans="1:6" ht="42.75" customHeight="1">
      <c r="A12" s="2">
        <f aca="true" t="shared" si="0" ref="A12:A27">A11+1</f>
        <v>3</v>
      </c>
      <c r="B12" s="3" t="s">
        <v>183</v>
      </c>
      <c r="C12" s="17" t="s">
        <v>165</v>
      </c>
      <c r="D12" s="40">
        <v>2366979.55</v>
      </c>
      <c r="E12" s="40">
        <v>2350765</v>
      </c>
      <c r="F12" s="40">
        <v>2252058</v>
      </c>
    </row>
    <row r="13" spans="1:6" ht="15.75" customHeight="1">
      <c r="A13" s="2">
        <f t="shared" si="0"/>
        <v>4</v>
      </c>
      <c r="B13" s="3" t="s">
        <v>184</v>
      </c>
      <c r="C13" s="17" t="s">
        <v>166</v>
      </c>
      <c r="D13" s="40">
        <v>1000</v>
      </c>
      <c r="E13" s="40">
        <v>1000</v>
      </c>
      <c r="F13" s="40">
        <v>1000</v>
      </c>
    </row>
    <row r="14" spans="1:6" s="78" customFormat="1" ht="15.75" customHeight="1">
      <c r="A14" s="2">
        <f t="shared" si="0"/>
        <v>5</v>
      </c>
      <c r="B14" s="9" t="s">
        <v>191</v>
      </c>
      <c r="C14" s="117" t="s">
        <v>167</v>
      </c>
      <c r="D14" s="41">
        <v>208</v>
      </c>
      <c r="E14" s="41">
        <v>208</v>
      </c>
      <c r="F14" s="41">
        <v>208</v>
      </c>
    </row>
    <row r="15" spans="1:6" s="78" customFormat="1" ht="15.75" customHeight="1">
      <c r="A15" s="2">
        <f t="shared" si="0"/>
        <v>6</v>
      </c>
      <c r="B15" s="9" t="s">
        <v>192</v>
      </c>
      <c r="C15" s="117" t="s">
        <v>168</v>
      </c>
      <c r="D15" s="41">
        <f>D16</f>
        <v>44787</v>
      </c>
      <c r="E15" s="41">
        <f>E16</f>
        <v>46075</v>
      </c>
      <c r="F15" s="41">
        <f>F16</f>
        <v>0</v>
      </c>
    </row>
    <row r="16" spans="1:6" s="78" customFormat="1" ht="15.75" customHeight="1">
      <c r="A16" s="2">
        <f t="shared" si="0"/>
        <v>7</v>
      </c>
      <c r="B16" s="9" t="s">
        <v>193</v>
      </c>
      <c r="C16" s="117" t="s">
        <v>169</v>
      </c>
      <c r="D16" s="41">
        <v>44787</v>
      </c>
      <c r="E16" s="41">
        <v>46075</v>
      </c>
      <c r="F16" s="41">
        <v>0</v>
      </c>
    </row>
    <row r="17" spans="1:8" s="78" customFormat="1" ht="15.75" customHeight="1">
      <c r="A17" s="2">
        <f t="shared" si="0"/>
        <v>8</v>
      </c>
      <c r="B17" s="9" t="s">
        <v>194</v>
      </c>
      <c r="C17" s="117" t="s">
        <v>170</v>
      </c>
      <c r="D17" s="41">
        <f>D18+D19</f>
        <v>34700</v>
      </c>
      <c r="E17" s="41">
        <f>E18+E19</f>
        <v>34700</v>
      </c>
      <c r="F17" s="41">
        <f>F18+F19</f>
        <v>34700</v>
      </c>
      <c r="H17" s="124"/>
    </row>
    <row r="18" spans="1:6" s="78" customFormat="1" ht="30.75" customHeight="1">
      <c r="A18" s="2">
        <f t="shared" si="0"/>
        <v>9</v>
      </c>
      <c r="B18" s="9" t="s">
        <v>20</v>
      </c>
      <c r="C18" s="117" t="s">
        <v>337</v>
      </c>
      <c r="D18" s="41">
        <v>4700</v>
      </c>
      <c r="E18" s="41">
        <v>4700</v>
      </c>
      <c r="F18" s="41">
        <v>4700</v>
      </c>
    </row>
    <row r="19" spans="1:6" s="78" customFormat="1" ht="31.5" customHeight="1">
      <c r="A19" s="2">
        <f t="shared" si="0"/>
        <v>10</v>
      </c>
      <c r="B19" s="9" t="s">
        <v>195</v>
      </c>
      <c r="C19" s="117" t="s">
        <v>171</v>
      </c>
      <c r="D19" s="41">
        <v>30000</v>
      </c>
      <c r="E19" s="41">
        <v>30000</v>
      </c>
      <c r="F19" s="41">
        <v>30000</v>
      </c>
    </row>
    <row r="20" spans="1:6" s="78" customFormat="1" ht="16.5" customHeight="1">
      <c r="A20" s="2">
        <f t="shared" si="0"/>
        <v>11</v>
      </c>
      <c r="B20" s="9" t="s">
        <v>189</v>
      </c>
      <c r="C20" s="117" t="s">
        <v>160</v>
      </c>
      <c r="D20" s="41">
        <f>D21</f>
        <v>211065.45</v>
      </c>
      <c r="E20" s="41">
        <f>E21</f>
        <v>131693</v>
      </c>
      <c r="F20" s="41">
        <f>F21</f>
        <v>137041</v>
      </c>
    </row>
    <row r="21" spans="1:6" ht="15.75" customHeight="1">
      <c r="A21" s="2">
        <f t="shared" si="0"/>
        <v>12</v>
      </c>
      <c r="B21" s="3" t="s">
        <v>210</v>
      </c>
      <c r="C21" s="17" t="s">
        <v>172</v>
      </c>
      <c r="D21" s="40">
        <v>211065.45</v>
      </c>
      <c r="E21" s="40">
        <v>131693</v>
      </c>
      <c r="F21" s="40">
        <v>137041</v>
      </c>
    </row>
    <row r="22" spans="1:6" ht="15.75" customHeight="1">
      <c r="A22" s="2">
        <f t="shared" si="0"/>
        <v>13</v>
      </c>
      <c r="B22" s="3" t="s">
        <v>196</v>
      </c>
      <c r="C22" s="17" t="s">
        <v>173</v>
      </c>
      <c r="D22" s="40">
        <f>D23+D24</f>
        <v>65490</v>
      </c>
      <c r="E22" s="40">
        <f>E23+E24</f>
        <v>66470</v>
      </c>
      <c r="F22" s="40">
        <f>F23+F24</f>
        <v>67488</v>
      </c>
    </row>
    <row r="23" spans="1:6" ht="15.75" customHeight="1">
      <c r="A23" s="2">
        <f t="shared" si="0"/>
        <v>14</v>
      </c>
      <c r="B23" s="3" t="s">
        <v>338</v>
      </c>
      <c r="C23" s="17" t="s">
        <v>330</v>
      </c>
      <c r="D23" s="40">
        <v>10000</v>
      </c>
      <c r="E23" s="40">
        <v>10000</v>
      </c>
      <c r="F23" s="40">
        <v>10000</v>
      </c>
    </row>
    <row r="24" spans="1:6" ht="15.75" customHeight="1">
      <c r="A24" s="2">
        <f t="shared" si="0"/>
        <v>15</v>
      </c>
      <c r="B24" s="3" t="s">
        <v>197</v>
      </c>
      <c r="C24" s="17" t="s">
        <v>174</v>
      </c>
      <c r="D24" s="40">
        <v>55490</v>
      </c>
      <c r="E24" s="40">
        <v>56470</v>
      </c>
      <c r="F24" s="40">
        <v>57488</v>
      </c>
    </row>
    <row r="25" spans="1:6" ht="33" customHeight="1">
      <c r="A25" s="2">
        <f t="shared" si="0"/>
        <v>16</v>
      </c>
      <c r="B25" s="28" t="s">
        <v>146</v>
      </c>
      <c r="C25" s="17" t="s">
        <v>175</v>
      </c>
      <c r="D25" s="34">
        <f>D26</f>
        <v>236670</v>
      </c>
      <c r="E25" s="34">
        <f>E26</f>
        <v>236670</v>
      </c>
      <c r="F25" s="34">
        <f>F26</f>
        <v>236670</v>
      </c>
    </row>
    <row r="26" spans="1:6" ht="19.5" customHeight="1">
      <c r="A26" s="2">
        <f t="shared" si="0"/>
        <v>17</v>
      </c>
      <c r="B26" s="29" t="s">
        <v>198</v>
      </c>
      <c r="C26" s="17" t="s">
        <v>176</v>
      </c>
      <c r="D26" s="34">
        <v>236670</v>
      </c>
      <c r="E26" s="34">
        <v>236670</v>
      </c>
      <c r="F26" s="34">
        <v>236670</v>
      </c>
    </row>
    <row r="27" spans="1:6" ht="17.25" customHeight="1">
      <c r="A27" s="2">
        <f t="shared" si="0"/>
        <v>18</v>
      </c>
      <c r="B27" s="3" t="s">
        <v>205</v>
      </c>
      <c r="C27" s="17"/>
      <c r="D27" s="34"/>
      <c r="E27" s="133">
        <v>97635</v>
      </c>
      <c r="F27" s="41">
        <v>193124</v>
      </c>
    </row>
    <row r="28" spans="1:6" ht="17.25" customHeight="1">
      <c r="A28" s="153" t="s">
        <v>307</v>
      </c>
      <c r="B28" s="153"/>
      <c r="C28" s="17"/>
      <c r="D28" s="34">
        <f>D10+D17+D20+D22+D25+D15</f>
        <v>3901090</v>
      </c>
      <c r="E28" s="34">
        <f>E10+E17+E20+E22+E25+E15+E27</f>
        <v>3905406</v>
      </c>
      <c r="F28" s="34">
        <f>F10+F17+F20+F22+F25+F15+F27</f>
        <v>3862479</v>
      </c>
    </row>
    <row r="29" spans="4:6" ht="12.75">
      <c r="D29" s="79"/>
      <c r="E29" s="79"/>
      <c r="F29" s="79"/>
    </row>
    <row r="46" ht="102" customHeight="1"/>
  </sheetData>
  <sheetProtection/>
  <mergeCells count="6">
    <mergeCell ref="A7:F7"/>
    <mergeCell ref="A28:B28"/>
    <mergeCell ref="A1:F1"/>
    <mergeCell ref="A2:F2"/>
    <mergeCell ref="A3:F3"/>
    <mergeCell ref="A5:D6"/>
  </mergeCells>
  <printOptions/>
  <pageMargins left="0.3937007874015748" right="0.1968503937007874" top="0.1968503937007874" bottom="0.1968503937007874" header="0.1968503937007874" footer="0.11811023622047245"/>
  <pageSetup fitToHeight="1" fitToWidth="1" horizontalDpi="180" verticalDpi="18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zoomScalePageLayoutView="0" workbookViewId="0" topLeftCell="A89">
      <selection activeCell="H98" sqref="H98:I98"/>
    </sheetView>
  </sheetViews>
  <sheetFormatPr defaultColWidth="9.00390625" defaultRowHeight="12.75"/>
  <cols>
    <col min="1" max="1" width="4.375" style="42" customWidth="1"/>
    <col min="2" max="2" width="31.375" style="47" customWidth="1"/>
    <col min="3" max="3" width="6.00390625" style="110" customWidth="1"/>
    <col min="4" max="4" width="5.875" style="110" customWidth="1"/>
    <col min="5" max="5" width="10.625" style="110" customWidth="1"/>
    <col min="6" max="6" width="5.875" style="110" customWidth="1"/>
    <col min="7" max="7" width="12.25390625" style="47" customWidth="1"/>
    <col min="8" max="8" width="12.125" style="47" customWidth="1"/>
    <col min="9" max="9" width="10.375" style="47" customWidth="1"/>
    <col min="10" max="10" width="5.875" style="47" customWidth="1"/>
    <col min="11" max="11" width="13.125" style="47" customWidth="1"/>
    <col min="12" max="12" width="10.75390625" style="42" customWidth="1"/>
    <col min="13" max="13" width="11.625" style="42" customWidth="1"/>
    <col min="14" max="16384" width="9.00390625" style="42" customWidth="1"/>
  </cols>
  <sheetData>
    <row r="1" spans="4:9" ht="15">
      <c r="D1" s="156" t="s">
        <v>312</v>
      </c>
      <c r="E1" s="156"/>
      <c r="F1" s="156"/>
      <c r="G1" s="156"/>
      <c r="H1" s="156"/>
      <c r="I1" s="156"/>
    </row>
    <row r="2" spans="1:11" ht="14.25" customHeight="1">
      <c r="A2" s="137" t="s">
        <v>29</v>
      </c>
      <c r="B2" s="137"/>
      <c r="C2" s="137"/>
      <c r="D2" s="137"/>
      <c r="E2" s="137"/>
      <c r="F2" s="137"/>
      <c r="G2" s="137"/>
      <c r="H2" s="137"/>
      <c r="I2" s="137"/>
      <c r="K2" s="42"/>
    </row>
    <row r="3" spans="1:9" s="47" customFormat="1" ht="13.5" customHeight="1">
      <c r="A3" s="138" t="s">
        <v>30</v>
      </c>
      <c r="B3" s="138"/>
      <c r="C3" s="138"/>
      <c r="D3" s="138"/>
      <c r="E3" s="138"/>
      <c r="F3" s="138"/>
      <c r="G3" s="138"/>
      <c r="H3" s="138"/>
      <c r="I3" s="138"/>
    </row>
    <row r="4" spans="1:9" ht="12.75">
      <c r="A4" s="5"/>
      <c r="B4" s="33"/>
      <c r="C4" s="106"/>
      <c r="D4" s="106"/>
      <c r="E4" s="106"/>
      <c r="F4" s="111"/>
      <c r="G4" s="131"/>
      <c r="H4" s="131"/>
      <c r="I4" s="131"/>
    </row>
    <row r="5" spans="1:9" ht="12.75">
      <c r="A5" s="5"/>
      <c r="B5" s="33"/>
      <c r="C5" s="106"/>
      <c r="D5" s="106"/>
      <c r="E5" s="106"/>
      <c r="F5" s="106"/>
      <c r="G5" s="96"/>
      <c r="H5" s="96"/>
      <c r="I5" s="96"/>
    </row>
    <row r="6" spans="1:9" ht="12.75">
      <c r="A6" s="5"/>
      <c r="B6" s="33"/>
      <c r="C6" s="112"/>
      <c r="D6" s="112"/>
      <c r="E6" s="112"/>
      <c r="F6" s="106"/>
      <c r="G6" s="96"/>
      <c r="H6" s="96"/>
      <c r="I6" s="96"/>
    </row>
    <row r="7" spans="1:9" ht="13.5" customHeight="1">
      <c r="A7" s="157" t="s">
        <v>370</v>
      </c>
      <c r="B7" s="157"/>
      <c r="C7" s="157"/>
      <c r="D7" s="157"/>
      <c r="E7" s="157"/>
      <c r="F7" s="157"/>
      <c r="G7" s="157"/>
      <c r="H7" s="157"/>
      <c r="I7" s="157"/>
    </row>
    <row r="8" spans="1:9" ht="12.75">
      <c r="A8" s="43"/>
      <c r="B8" s="33"/>
      <c r="C8" s="113"/>
      <c r="D8" s="113"/>
      <c r="E8" s="113"/>
      <c r="F8" s="113"/>
      <c r="G8" s="132"/>
      <c r="H8" s="132"/>
      <c r="I8" s="132" t="s">
        <v>311</v>
      </c>
    </row>
    <row r="9" spans="1:11" s="44" customFormat="1" ht="40.5" customHeight="1">
      <c r="A9" s="158" t="s">
        <v>130</v>
      </c>
      <c r="B9" s="147" t="s">
        <v>131</v>
      </c>
      <c r="C9" s="147" t="s">
        <v>200</v>
      </c>
      <c r="D9" s="147" t="s">
        <v>132</v>
      </c>
      <c r="E9" s="147"/>
      <c r="F9" s="147"/>
      <c r="G9" s="147" t="s">
        <v>293</v>
      </c>
      <c r="H9" s="147" t="s">
        <v>354</v>
      </c>
      <c r="I9" s="147" t="s">
        <v>18</v>
      </c>
      <c r="J9" s="100"/>
      <c r="K9" s="100"/>
    </row>
    <row r="10" spans="1:11" s="44" customFormat="1" ht="51">
      <c r="A10" s="158"/>
      <c r="B10" s="147"/>
      <c r="C10" s="147"/>
      <c r="D10" s="24" t="s">
        <v>133</v>
      </c>
      <c r="E10" s="24" t="s">
        <v>134</v>
      </c>
      <c r="F10" s="24" t="s">
        <v>135</v>
      </c>
      <c r="G10" s="147"/>
      <c r="H10" s="147"/>
      <c r="I10" s="147"/>
      <c r="J10" s="100"/>
      <c r="K10" s="100"/>
    </row>
    <row r="11" spans="1:11" s="44" customFormat="1" ht="12.75">
      <c r="A11" s="23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9</v>
      </c>
      <c r="J11" s="100"/>
      <c r="K11" s="100"/>
    </row>
    <row r="12" spans="1:12" ht="38.25">
      <c r="A12" s="23">
        <v>1</v>
      </c>
      <c r="B12" s="53" t="s">
        <v>273</v>
      </c>
      <c r="C12" s="24">
        <v>810</v>
      </c>
      <c r="D12" s="54"/>
      <c r="E12" s="54"/>
      <c r="F12" s="54"/>
      <c r="G12" s="55">
        <f>G13+G42+G49+G62+G75+G91+G98</f>
        <v>3901090</v>
      </c>
      <c r="H12" s="55">
        <f>H13+H42+H49+H62+H75+H91+H98</f>
        <v>3905406</v>
      </c>
      <c r="I12" s="101">
        <f>I13+I42+I49+I62+I75+I91+I98</f>
        <v>3862479</v>
      </c>
      <c r="J12" s="46"/>
      <c r="K12" s="46"/>
      <c r="L12" s="45"/>
    </row>
    <row r="13" spans="1:12" ht="12.75">
      <c r="A13" s="23">
        <f>A12+1</f>
        <v>2</v>
      </c>
      <c r="B13" s="53" t="s">
        <v>136</v>
      </c>
      <c r="C13" s="24">
        <v>810</v>
      </c>
      <c r="D13" s="54" t="s">
        <v>157</v>
      </c>
      <c r="E13" s="54"/>
      <c r="F13" s="54"/>
      <c r="G13" s="55">
        <f>G14+G20+G30+G36</f>
        <v>3308377.55</v>
      </c>
      <c r="H13" s="55">
        <f>H14+H20+H30+H36</f>
        <v>3292163</v>
      </c>
      <c r="I13" s="101">
        <f>I14+I20+I30+I36</f>
        <v>3193456</v>
      </c>
      <c r="J13" s="46"/>
      <c r="K13" s="46"/>
      <c r="L13" s="45"/>
    </row>
    <row r="14" spans="1:12" ht="51">
      <c r="A14" s="23">
        <f aca="true" t="shared" si="0" ref="A14:A77">A13+1</f>
        <v>3</v>
      </c>
      <c r="B14" s="53" t="s">
        <v>182</v>
      </c>
      <c r="C14" s="24">
        <v>810</v>
      </c>
      <c r="D14" s="54" t="s">
        <v>164</v>
      </c>
      <c r="E14" s="54"/>
      <c r="F14" s="54"/>
      <c r="G14" s="55">
        <f>+G15</f>
        <v>940190</v>
      </c>
      <c r="H14" s="55">
        <f>+H15</f>
        <v>940190</v>
      </c>
      <c r="I14" s="101">
        <f>+H14</f>
        <v>940190</v>
      </c>
      <c r="J14" s="46"/>
      <c r="K14" s="46"/>
      <c r="L14" s="45"/>
    </row>
    <row r="15" spans="1:12" ht="51">
      <c r="A15" s="23">
        <f t="shared" si="0"/>
        <v>4</v>
      </c>
      <c r="B15" s="53" t="s">
        <v>137</v>
      </c>
      <c r="C15" s="24">
        <v>810</v>
      </c>
      <c r="D15" s="54" t="s">
        <v>164</v>
      </c>
      <c r="E15" s="54" t="s">
        <v>161</v>
      </c>
      <c r="F15" s="54"/>
      <c r="G15" s="55">
        <f>G16</f>
        <v>940190</v>
      </c>
      <c r="H15" s="55">
        <f>H16</f>
        <v>940190</v>
      </c>
      <c r="I15" s="101">
        <f>+H15</f>
        <v>940190</v>
      </c>
      <c r="J15" s="46"/>
      <c r="K15" s="46"/>
      <c r="L15" s="45"/>
    </row>
    <row r="16" spans="1:12" ht="25.5">
      <c r="A16" s="23">
        <f t="shared" si="0"/>
        <v>5</v>
      </c>
      <c r="B16" s="53" t="s">
        <v>138</v>
      </c>
      <c r="C16" s="24">
        <v>810</v>
      </c>
      <c r="D16" s="54" t="s">
        <v>164</v>
      </c>
      <c r="E16" s="54">
        <v>9110000000</v>
      </c>
      <c r="F16" s="54"/>
      <c r="G16" s="55">
        <f aca="true" t="shared" si="1" ref="G16:H18">+G17</f>
        <v>940190</v>
      </c>
      <c r="H16" s="55">
        <f t="shared" si="1"/>
        <v>940190</v>
      </c>
      <c r="I16" s="101">
        <f>+H16</f>
        <v>940190</v>
      </c>
      <c r="J16" s="46"/>
      <c r="K16" s="46"/>
      <c r="L16" s="45"/>
    </row>
    <row r="17" spans="1:12" ht="102">
      <c r="A17" s="23">
        <f t="shared" si="0"/>
        <v>6</v>
      </c>
      <c r="B17" s="49" t="s">
        <v>156</v>
      </c>
      <c r="C17" s="24">
        <v>810</v>
      </c>
      <c r="D17" s="54" t="s">
        <v>164</v>
      </c>
      <c r="E17" s="50">
        <v>9110080210</v>
      </c>
      <c r="F17" s="54"/>
      <c r="G17" s="55">
        <f t="shared" si="1"/>
        <v>940190</v>
      </c>
      <c r="H17" s="55">
        <f t="shared" si="1"/>
        <v>940190</v>
      </c>
      <c r="I17" s="101">
        <f>+H17</f>
        <v>940190</v>
      </c>
      <c r="J17" s="46"/>
      <c r="K17" s="46"/>
      <c r="L17" s="45"/>
    </row>
    <row r="18" spans="1:12" ht="102">
      <c r="A18" s="23">
        <f t="shared" si="0"/>
        <v>7</v>
      </c>
      <c r="B18" s="51" t="s">
        <v>139</v>
      </c>
      <c r="C18" s="24">
        <v>810</v>
      </c>
      <c r="D18" s="54" t="s">
        <v>164</v>
      </c>
      <c r="E18" s="50">
        <v>9110080210</v>
      </c>
      <c r="F18" s="54" t="s">
        <v>106</v>
      </c>
      <c r="G18" s="55">
        <f t="shared" si="1"/>
        <v>940190</v>
      </c>
      <c r="H18" s="55">
        <f t="shared" si="1"/>
        <v>940190</v>
      </c>
      <c r="I18" s="101">
        <f>+H18</f>
        <v>940190</v>
      </c>
      <c r="J18" s="46"/>
      <c r="K18" s="46"/>
      <c r="L18" s="45"/>
    </row>
    <row r="19" spans="1:12" ht="38.25">
      <c r="A19" s="23">
        <f t="shared" si="0"/>
        <v>8</v>
      </c>
      <c r="B19" s="53" t="s">
        <v>140</v>
      </c>
      <c r="C19" s="24">
        <v>810</v>
      </c>
      <c r="D19" s="54" t="s">
        <v>164</v>
      </c>
      <c r="E19" s="50">
        <v>9110080210</v>
      </c>
      <c r="F19" s="54" t="s">
        <v>83</v>
      </c>
      <c r="G19" s="55">
        <v>940190</v>
      </c>
      <c r="H19" s="55">
        <v>940190</v>
      </c>
      <c r="I19" s="101">
        <v>940190</v>
      </c>
      <c r="J19" s="46"/>
      <c r="K19" s="46"/>
      <c r="L19" s="45"/>
    </row>
    <row r="20" spans="1:12" ht="76.5">
      <c r="A20" s="23">
        <f t="shared" si="0"/>
        <v>9</v>
      </c>
      <c r="B20" s="53" t="s">
        <v>183</v>
      </c>
      <c r="C20" s="24">
        <v>810</v>
      </c>
      <c r="D20" s="54" t="s">
        <v>165</v>
      </c>
      <c r="E20" s="54"/>
      <c r="F20" s="54"/>
      <c r="G20" s="55">
        <f aca="true" t="shared" si="2" ref="G20:I22">G21</f>
        <v>2366979.55</v>
      </c>
      <c r="H20" s="55">
        <f t="shared" si="2"/>
        <v>2350765</v>
      </c>
      <c r="I20" s="101">
        <f t="shared" si="2"/>
        <v>2252058</v>
      </c>
      <c r="J20" s="46"/>
      <c r="K20" s="46"/>
      <c r="L20" s="45"/>
    </row>
    <row r="21" spans="1:12" ht="25.5">
      <c r="A21" s="23">
        <f t="shared" si="0"/>
        <v>10</v>
      </c>
      <c r="B21" s="53" t="s">
        <v>238</v>
      </c>
      <c r="C21" s="24">
        <v>810</v>
      </c>
      <c r="D21" s="54" t="s">
        <v>165</v>
      </c>
      <c r="E21" s="54">
        <v>8100000000</v>
      </c>
      <c r="F21" s="54"/>
      <c r="G21" s="55">
        <f>G22</f>
        <v>2366979.55</v>
      </c>
      <c r="H21" s="55">
        <f t="shared" si="2"/>
        <v>2350765</v>
      </c>
      <c r="I21" s="55">
        <f t="shared" si="2"/>
        <v>2252058</v>
      </c>
      <c r="J21" s="46"/>
      <c r="K21" s="46"/>
      <c r="L21" s="45"/>
    </row>
    <row r="22" spans="1:12" ht="25.5">
      <c r="A22" s="23">
        <f t="shared" si="0"/>
        <v>11</v>
      </c>
      <c r="B22" s="53" t="s">
        <v>274</v>
      </c>
      <c r="C22" s="24">
        <v>810</v>
      </c>
      <c r="D22" s="54" t="s">
        <v>165</v>
      </c>
      <c r="E22" s="54">
        <v>8110000000</v>
      </c>
      <c r="F22" s="54"/>
      <c r="G22" s="55">
        <f>G23</f>
        <v>2366979.55</v>
      </c>
      <c r="H22" s="55">
        <f t="shared" si="2"/>
        <v>2350765</v>
      </c>
      <c r="I22" s="55">
        <f t="shared" si="2"/>
        <v>2252058</v>
      </c>
      <c r="J22" s="46"/>
      <c r="K22" s="46"/>
      <c r="L22" s="45"/>
    </row>
    <row r="23" spans="1:12" ht="63.75">
      <c r="A23" s="23">
        <f t="shared" si="0"/>
        <v>12</v>
      </c>
      <c r="B23" s="53" t="s">
        <v>141</v>
      </c>
      <c r="C23" s="24">
        <v>810</v>
      </c>
      <c r="D23" s="54" t="s">
        <v>165</v>
      </c>
      <c r="E23" s="54">
        <v>8110080210</v>
      </c>
      <c r="F23" s="54"/>
      <c r="G23" s="55">
        <f>G24+G26+G28</f>
        <v>2366979.55</v>
      </c>
      <c r="H23" s="55">
        <f>H24+H26+H28</f>
        <v>2350765</v>
      </c>
      <c r="I23" s="101">
        <f>I24+I26+I28</f>
        <v>2252058</v>
      </c>
      <c r="J23" s="46"/>
      <c r="K23" s="46"/>
      <c r="L23" s="45"/>
    </row>
    <row r="24" spans="1:12" ht="102">
      <c r="A24" s="23">
        <f t="shared" si="0"/>
        <v>13</v>
      </c>
      <c r="B24" s="53" t="s">
        <v>139</v>
      </c>
      <c r="C24" s="24">
        <v>810</v>
      </c>
      <c r="D24" s="54" t="s">
        <v>165</v>
      </c>
      <c r="E24" s="54">
        <v>8110080210</v>
      </c>
      <c r="F24" s="54" t="s">
        <v>106</v>
      </c>
      <c r="G24" s="55">
        <f>G25</f>
        <v>1914519</v>
      </c>
      <c r="H24" s="55">
        <f>H25</f>
        <v>1914519</v>
      </c>
      <c r="I24" s="55">
        <f>I25</f>
        <v>1914519</v>
      </c>
      <c r="J24" s="46"/>
      <c r="K24" s="46"/>
      <c r="L24" s="45"/>
    </row>
    <row r="25" spans="1:12" ht="38.25">
      <c r="A25" s="23">
        <f t="shared" si="0"/>
        <v>14</v>
      </c>
      <c r="B25" s="53" t="s">
        <v>140</v>
      </c>
      <c r="C25" s="24">
        <v>810</v>
      </c>
      <c r="D25" s="54" t="s">
        <v>165</v>
      </c>
      <c r="E25" s="54">
        <v>8110080210</v>
      </c>
      <c r="F25" s="54" t="s">
        <v>83</v>
      </c>
      <c r="G25" s="55">
        <v>1914519</v>
      </c>
      <c r="H25" s="55">
        <v>1914519</v>
      </c>
      <c r="I25" s="55">
        <v>1914519</v>
      </c>
      <c r="J25" s="46"/>
      <c r="K25" s="46"/>
      <c r="L25" s="45"/>
    </row>
    <row r="26" spans="1:12" ht="38.25">
      <c r="A26" s="23">
        <f t="shared" si="0"/>
        <v>15</v>
      </c>
      <c r="B26" s="53" t="s">
        <v>142</v>
      </c>
      <c r="C26" s="24">
        <v>810</v>
      </c>
      <c r="D26" s="54" t="s">
        <v>165</v>
      </c>
      <c r="E26" s="54">
        <v>8110080210</v>
      </c>
      <c r="F26" s="54" t="s">
        <v>85</v>
      </c>
      <c r="G26" s="55">
        <f>G27</f>
        <v>449321.55</v>
      </c>
      <c r="H26" s="55">
        <f>H27</f>
        <v>433107</v>
      </c>
      <c r="I26" s="101">
        <f>I27</f>
        <v>334400</v>
      </c>
      <c r="J26" s="46"/>
      <c r="K26" s="46"/>
      <c r="L26" s="45"/>
    </row>
    <row r="27" spans="1:12" ht="38.25">
      <c r="A27" s="23">
        <f t="shared" si="0"/>
        <v>16</v>
      </c>
      <c r="B27" s="53" t="s">
        <v>87</v>
      </c>
      <c r="C27" s="24">
        <v>810</v>
      </c>
      <c r="D27" s="54" t="s">
        <v>165</v>
      </c>
      <c r="E27" s="54">
        <v>8110080210</v>
      </c>
      <c r="F27" s="54" t="s">
        <v>88</v>
      </c>
      <c r="G27" s="55">
        <v>449321.55</v>
      </c>
      <c r="H27" s="55">
        <v>433107</v>
      </c>
      <c r="I27" s="101">
        <v>334400</v>
      </c>
      <c r="J27" s="46"/>
      <c r="K27" s="46"/>
      <c r="L27" s="45"/>
    </row>
    <row r="28" spans="1:12" ht="12.75">
      <c r="A28" s="23">
        <f t="shared" si="0"/>
        <v>17</v>
      </c>
      <c r="B28" s="53" t="s">
        <v>240</v>
      </c>
      <c r="C28" s="24">
        <v>810</v>
      </c>
      <c r="D28" s="54" t="s">
        <v>165</v>
      </c>
      <c r="E28" s="54">
        <v>8110080210</v>
      </c>
      <c r="F28" s="54" t="s">
        <v>241</v>
      </c>
      <c r="G28" s="55">
        <f>G29</f>
        <v>3139</v>
      </c>
      <c r="H28" s="55">
        <f>+H29</f>
        <v>3139</v>
      </c>
      <c r="I28" s="101">
        <f>I29</f>
        <v>3139</v>
      </c>
      <c r="J28" s="46"/>
      <c r="K28" s="46"/>
      <c r="L28" s="45"/>
    </row>
    <row r="29" spans="1:12" ht="25.5">
      <c r="A29" s="23">
        <f t="shared" si="0"/>
        <v>18</v>
      </c>
      <c r="B29" s="53" t="s">
        <v>108</v>
      </c>
      <c r="C29" s="24">
        <v>810</v>
      </c>
      <c r="D29" s="54" t="s">
        <v>165</v>
      </c>
      <c r="E29" s="54">
        <v>8110080210</v>
      </c>
      <c r="F29" s="54" t="s">
        <v>107</v>
      </c>
      <c r="G29" s="55">
        <v>3139</v>
      </c>
      <c r="H29" s="55">
        <v>3139</v>
      </c>
      <c r="I29" s="101">
        <v>3139</v>
      </c>
      <c r="J29" s="46"/>
      <c r="K29" s="46"/>
      <c r="L29" s="45"/>
    </row>
    <row r="30" spans="1:12" ht="12.75">
      <c r="A30" s="23">
        <f t="shared" si="0"/>
        <v>19</v>
      </c>
      <c r="B30" s="53" t="s">
        <v>184</v>
      </c>
      <c r="C30" s="24">
        <v>810</v>
      </c>
      <c r="D30" s="54" t="s">
        <v>166</v>
      </c>
      <c r="E30" s="54"/>
      <c r="F30" s="54"/>
      <c r="G30" s="55">
        <v>1000</v>
      </c>
      <c r="H30" s="55">
        <f>H31</f>
        <v>1000</v>
      </c>
      <c r="I30" s="101">
        <f>+H30</f>
        <v>1000</v>
      </c>
      <c r="J30" s="46"/>
      <c r="K30" s="46"/>
      <c r="L30" s="45"/>
    </row>
    <row r="31" spans="1:12" ht="25.5">
      <c r="A31" s="23">
        <f t="shared" si="0"/>
        <v>20</v>
      </c>
      <c r="B31" s="53" t="s">
        <v>238</v>
      </c>
      <c r="C31" s="24">
        <v>810</v>
      </c>
      <c r="D31" s="54" t="s">
        <v>166</v>
      </c>
      <c r="E31" s="54">
        <v>8100000000</v>
      </c>
      <c r="F31" s="54"/>
      <c r="G31" s="55">
        <f>G32</f>
        <v>1000</v>
      </c>
      <c r="H31" s="55">
        <f>H32</f>
        <v>1000</v>
      </c>
      <c r="I31" s="101">
        <f>+H31</f>
        <v>1000</v>
      </c>
      <c r="J31" s="46"/>
      <c r="K31" s="46"/>
      <c r="L31" s="45"/>
    </row>
    <row r="32" spans="1:12" ht="25.5">
      <c r="A32" s="23">
        <f t="shared" si="0"/>
        <v>21</v>
      </c>
      <c r="B32" s="53" t="s">
        <v>274</v>
      </c>
      <c r="C32" s="24">
        <v>810</v>
      </c>
      <c r="D32" s="54" t="s">
        <v>166</v>
      </c>
      <c r="E32" s="54">
        <v>8110000000</v>
      </c>
      <c r="F32" s="54"/>
      <c r="G32" s="55">
        <f>G33</f>
        <v>1000</v>
      </c>
      <c r="H32" s="55">
        <f>H33</f>
        <v>1000</v>
      </c>
      <c r="I32" s="101">
        <f>+H32</f>
        <v>1000</v>
      </c>
      <c r="J32" s="46"/>
      <c r="K32" s="46"/>
      <c r="L32" s="45"/>
    </row>
    <row r="33" spans="1:12" ht="76.5">
      <c r="A33" s="23">
        <f t="shared" si="0"/>
        <v>22</v>
      </c>
      <c r="B33" s="53" t="s">
        <v>275</v>
      </c>
      <c r="C33" s="24">
        <v>810</v>
      </c>
      <c r="D33" s="54" t="s">
        <v>166</v>
      </c>
      <c r="E33" s="54">
        <v>8110080050</v>
      </c>
      <c r="F33" s="54"/>
      <c r="G33" s="55">
        <f>G34</f>
        <v>1000</v>
      </c>
      <c r="H33" s="55">
        <v>1000</v>
      </c>
      <c r="I33" s="101">
        <v>1000</v>
      </c>
      <c r="J33" s="46"/>
      <c r="K33" s="46"/>
      <c r="L33" s="45"/>
    </row>
    <row r="34" spans="1:12" ht="12.75">
      <c r="A34" s="23">
        <f t="shared" si="0"/>
        <v>23</v>
      </c>
      <c r="B34" s="53" t="s">
        <v>240</v>
      </c>
      <c r="C34" s="24">
        <v>810</v>
      </c>
      <c r="D34" s="54" t="s">
        <v>166</v>
      </c>
      <c r="E34" s="54">
        <v>8110080050</v>
      </c>
      <c r="F34" s="54" t="s">
        <v>241</v>
      </c>
      <c r="G34" s="55">
        <f>G35</f>
        <v>1000</v>
      </c>
      <c r="H34" s="55">
        <f>H35</f>
        <v>1000</v>
      </c>
      <c r="I34" s="55">
        <f>I35</f>
        <v>1000</v>
      </c>
      <c r="J34" s="46"/>
      <c r="K34" s="46"/>
      <c r="L34" s="45"/>
    </row>
    <row r="35" spans="1:12" ht="12.75">
      <c r="A35" s="23">
        <f t="shared" si="0"/>
        <v>24</v>
      </c>
      <c r="B35" s="53" t="s">
        <v>105</v>
      </c>
      <c r="C35" s="24">
        <v>810</v>
      </c>
      <c r="D35" s="54" t="s">
        <v>166</v>
      </c>
      <c r="E35" s="54">
        <v>8110080050</v>
      </c>
      <c r="F35" s="54" t="s">
        <v>104</v>
      </c>
      <c r="G35" s="55">
        <v>1000</v>
      </c>
      <c r="H35" s="55">
        <v>1000</v>
      </c>
      <c r="I35" s="101">
        <v>1000</v>
      </c>
      <c r="J35" s="46"/>
      <c r="K35" s="46"/>
      <c r="L35" s="45"/>
    </row>
    <row r="36" spans="1:12" ht="25.5">
      <c r="A36" s="23">
        <f t="shared" si="0"/>
        <v>25</v>
      </c>
      <c r="B36" s="53" t="s">
        <v>191</v>
      </c>
      <c r="C36" s="24">
        <v>810</v>
      </c>
      <c r="D36" s="54" t="s">
        <v>167</v>
      </c>
      <c r="E36" s="54"/>
      <c r="F36" s="54"/>
      <c r="G36" s="55">
        <f aca="true" t="shared" si="3" ref="G36:H40">G37</f>
        <v>208</v>
      </c>
      <c r="H36" s="55">
        <f t="shared" si="3"/>
        <v>208</v>
      </c>
      <c r="I36" s="101">
        <f>+H36</f>
        <v>208</v>
      </c>
      <c r="J36" s="46"/>
      <c r="K36" s="46"/>
      <c r="L36" s="45"/>
    </row>
    <row r="37" spans="1:12" ht="25.5">
      <c r="A37" s="23">
        <f t="shared" si="0"/>
        <v>26</v>
      </c>
      <c r="B37" s="53" t="s">
        <v>238</v>
      </c>
      <c r="C37" s="24">
        <v>810</v>
      </c>
      <c r="D37" s="54" t="s">
        <v>167</v>
      </c>
      <c r="E37" s="54">
        <v>8100000000</v>
      </c>
      <c r="F37" s="54"/>
      <c r="G37" s="55">
        <f t="shared" si="3"/>
        <v>208</v>
      </c>
      <c r="H37" s="55">
        <f t="shared" si="3"/>
        <v>208</v>
      </c>
      <c r="I37" s="101">
        <f>+H37</f>
        <v>208</v>
      </c>
      <c r="J37" s="46"/>
      <c r="K37" s="46"/>
      <c r="L37" s="45"/>
    </row>
    <row r="38" spans="1:12" ht="25.5">
      <c r="A38" s="23">
        <f t="shared" si="0"/>
        <v>27</v>
      </c>
      <c r="B38" s="53" t="s">
        <v>274</v>
      </c>
      <c r="C38" s="24">
        <v>810</v>
      </c>
      <c r="D38" s="54" t="s">
        <v>167</v>
      </c>
      <c r="E38" s="54">
        <v>8110000000</v>
      </c>
      <c r="F38" s="54"/>
      <c r="G38" s="55">
        <f t="shared" si="3"/>
        <v>208</v>
      </c>
      <c r="H38" s="55">
        <f t="shared" si="3"/>
        <v>208</v>
      </c>
      <c r="I38" s="101">
        <f>+H38</f>
        <v>208</v>
      </c>
      <c r="J38" s="46"/>
      <c r="K38" s="46"/>
      <c r="L38" s="45"/>
    </row>
    <row r="39" spans="1:12" ht="102">
      <c r="A39" s="23">
        <f t="shared" si="0"/>
        <v>28</v>
      </c>
      <c r="B39" s="51" t="s">
        <v>278</v>
      </c>
      <c r="C39" s="24">
        <v>810</v>
      </c>
      <c r="D39" s="54" t="s">
        <v>167</v>
      </c>
      <c r="E39" s="54">
        <v>8110075140</v>
      </c>
      <c r="F39" s="54"/>
      <c r="G39" s="55">
        <f t="shared" si="3"/>
        <v>208</v>
      </c>
      <c r="H39" s="55">
        <f t="shared" si="3"/>
        <v>208</v>
      </c>
      <c r="I39" s="101">
        <f>+H39</f>
        <v>208</v>
      </c>
      <c r="J39" s="46"/>
      <c r="K39" s="46"/>
      <c r="L39" s="45"/>
    </row>
    <row r="40" spans="1:12" ht="38.25">
      <c r="A40" s="23">
        <f t="shared" si="0"/>
        <v>29</v>
      </c>
      <c r="B40" s="52" t="s">
        <v>142</v>
      </c>
      <c r="C40" s="24">
        <v>810</v>
      </c>
      <c r="D40" s="54" t="s">
        <v>167</v>
      </c>
      <c r="E40" s="54">
        <v>8110075140</v>
      </c>
      <c r="F40" s="54" t="s">
        <v>85</v>
      </c>
      <c r="G40" s="55">
        <f t="shared" si="3"/>
        <v>208</v>
      </c>
      <c r="H40" s="55">
        <f t="shared" si="3"/>
        <v>208</v>
      </c>
      <c r="I40" s="101">
        <f>+H40</f>
        <v>208</v>
      </c>
      <c r="J40" s="46"/>
      <c r="K40" s="46"/>
      <c r="L40" s="45"/>
    </row>
    <row r="41" spans="1:12" ht="38.25">
      <c r="A41" s="23">
        <f t="shared" si="0"/>
        <v>30</v>
      </c>
      <c r="B41" s="52" t="s">
        <v>87</v>
      </c>
      <c r="C41" s="24">
        <v>810</v>
      </c>
      <c r="D41" s="54" t="s">
        <v>167</v>
      </c>
      <c r="E41" s="54">
        <v>8110075140</v>
      </c>
      <c r="F41" s="54" t="s">
        <v>88</v>
      </c>
      <c r="G41" s="55">
        <v>208</v>
      </c>
      <c r="H41" s="55">
        <v>208</v>
      </c>
      <c r="I41" s="101">
        <v>208</v>
      </c>
      <c r="J41" s="46"/>
      <c r="K41" s="46"/>
      <c r="L41" s="45"/>
    </row>
    <row r="42" spans="1:12" ht="12.75">
      <c r="A42" s="23">
        <f t="shared" si="0"/>
        <v>31</v>
      </c>
      <c r="B42" s="53" t="s">
        <v>192</v>
      </c>
      <c r="C42" s="24">
        <v>810</v>
      </c>
      <c r="D42" s="54" t="s">
        <v>168</v>
      </c>
      <c r="E42" s="54"/>
      <c r="F42" s="54"/>
      <c r="G42" s="55">
        <f aca="true" t="shared" si="4" ref="G42:I43">G43</f>
        <v>44787</v>
      </c>
      <c r="H42" s="55">
        <f t="shared" si="4"/>
        <v>46075</v>
      </c>
      <c r="I42" s="101">
        <f t="shared" si="4"/>
        <v>0</v>
      </c>
      <c r="J42" s="46"/>
      <c r="K42" s="46"/>
      <c r="L42" s="45"/>
    </row>
    <row r="43" spans="1:12" s="47" customFormat="1" ht="25.5">
      <c r="A43" s="23">
        <f t="shared" si="0"/>
        <v>32</v>
      </c>
      <c r="B43" s="53" t="s">
        <v>193</v>
      </c>
      <c r="C43" s="24">
        <v>810</v>
      </c>
      <c r="D43" s="54" t="s">
        <v>169</v>
      </c>
      <c r="E43" s="54"/>
      <c r="F43" s="54"/>
      <c r="G43" s="55">
        <f t="shared" si="4"/>
        <v>44787</v>
      </c>
      <c r="H43" s="55">
        <f t="shared" si="4"/>
        <v>46075</v>
      </c>
      <c r="I43" s="55">
        <f t="shared" si="4"/>
        <v>0</v>
      </c>
      <c r="J43" s="46"/>
      <c r="K43" s="46"/>
      <c r="L43" s="46"/>
    </row>
    <row r="44" spans="1:12" ht="25.5">
      <c r="A44" s="23">
        <f t="shared" si="0"/>
        <v>33</v>
      </c>
      <c r="B44" s="53" t="s">
        <v>238</v>
      </c>
      <c r="C44" s="24">
        <v>810</v>
      </c>
      <c r="D44" s="54" t="s">
        <v>169</v>
      </c>
      <c r="E44" s="54">
        <v>8100000000</v>
      </c>
      <c r="F44" s="54"/>
      <c r="G44" s="55">
        <f aca="true" t="shared" si="5" ref="G44:H47">G45</f>
        <v>44787</v>
      </c>
      <c r="H44" s="55">
        <f t="shared" si="5"/>
        <v>46075</v>
      </c>
      <c r="I44" s="101">
        <f>I46</f>
        <v>0</v>
      </c>
      <c r="J44" s="46"/>
      <c r="K44" s="46"/>
      <c r="L44" s="45"/>
    </row>
    <row r="45" spans="1:12" ht="25.5">
      <c r="A45" s="23">
        <f t="shared" si="0"/>
        <v>34</v>
      </c>
      <c r="B45" s="53" t="s">
        <v>274</v>
      </c>
      <c r="C45" s="24">
        <v>810</v>
      </c>
      <c r="D45" s="54" t="s">
        <v>169</v>
      </c>
      <c r="E45" s="54">
        <v>8110000000</v>
      </c>
      <c r="F45" s="54"/>
      <c r="G45" s="55">
        <f t="shared" si="5"/>
        <v>44787</v>
      </c>
      <c r="H45" s="55">
        <f t="shared" si="5"/>
        <v>46075</v>
      </c>
      <c r="I45" s="101">
        <f>I46</f>
        <v>0</v>
      </c>
      <c r="J45" s="46"/>
      <c r="K45" s="46"/>
      <c r="L45" s="45"/>
    </row>
    <row r="46" spans="1:12" ht="89.25">
      <c r="A46" s="23">
        <f t="shared" si="0"/>
        <v>35</v>
      </c>
      <c r="B46" s="53" t="s">
        <v>288</v>
      </c>
      <c r="C46" s="24">
        <v>810</v>
      </c>
      <c r="D46" s="54" t="s">
        <v>169</v>
      </c>
      <c r="E46" s="54" t="s">
        <v>178</v>
      </c>
      <c r="F46" s="54"/>
      <c r="G46" s="55">
        <f t="shared" si="5"/>
        <v>44787</v>
      </c>
      <c r="H46" s="55">
        <f t="shared" si="5"/>
        <v>46075</v>
      </c>
      <c r="I46" s="55">
        <f>I47</f>
        <v>0</v>
      </c>
      <c r="J46" s="46"/>
      <c r="K46" s="46"/>
      <c r="L46" s="45"/>
    </row>
    <row r="47" spans="1:12" ht="97.5" customHeight="1">
      <c r="A47" s="23">
        <f t="shared" si="0"/>
        <v>36</v>
      </c>
      <c r="B47" s="53" t="s">
        <v>139</v>
      </c>
      <c r="C47" s="24">
        <v>810</v>
      </c>
      <c r="D47" s="54" t="s">
        <v>169</v>
      </c>
      <c r="E47" s="54" t="s">
        <v>178</v>
      </c>
      <c r="F47" s="54" t="s">
        <v>106</v>
      </c>
      <c r="G47" s="55">
        <f t="shared" si="5"/>
        <v>44787</v>
      </c>
      <c r="H47" s="55">
        <f t="shared" si="5"/>
        <v>46075</v>
      </c>
      <c r="I47" s="55">
        <f>I48</f>
        <v>0</v>
      </c>
      <c r="J47" s="46"/>
      <c r="K47" s="46"/>
      <c r="L47" s="45"/>
    </row>
    <row r="48" spans="1:12" ht="38.25">
      <c r="A48" s="23">
        <f t="shared" si="0"/>
        <v>37</v>
      </c>
      <c r="B48" s="53" t="s">
        <v>140</v>
      </c>
      <c r="C48" s="24">
        <v>810</v>
      </c>
      <c r="D48" s="54" t="s">
        <v>169</v>
      </c>
      <c r="E48" s="54" t="s">
        <v>178</v>
      </c>
      <c r="F48" s="54" t="s">
        <v>83</v>
      </c>
      <c r="G48" s="55">
        <v>44787</v>
      </c>
      <c r="H48" s="55">
        <v>46075</v>
      </c>
      <c r="I48" s="101">
        <v>0</v>
      </c>
      <c r="J48" s="46"/>
      <c r="K48" s="46"/>
      <c r="L48" s="45"/>
    </row>
    <row r="49" spans="1:12" ht="25.5">
      <c r="A49" s="23">
        <f t="shared" si="0"/>
        <v>38</v>
      </c>
      <c r="B49" s="53" t="s">
        <v>194</v>
      </c>
      <c r="C49" s="24">
        <v>810</v>
      </c>
      <c r="D49" s="54" t="s">
        <v>170</v>
      </c>
      <c r="E49" s="54"/>
      <c r="F49" s="54"/>
      <c r="G49" s="55">
        <f>G56+G50</f>
        <v>34700</v>
      </c>
      <c r="H49" s="55">
        <f>H56+H50</f>
        <v>34700</v>
      </c>
      <c r="I49" s="55">
        <f>I56+I50</f>
        <v>34700</v>
      </c>
      <c r="J49" s="46"/>
      <c r="K49" s="46"/>
      <c r="L49" s="45"/>
    </row>
    <row r="50" spans="1:12" ht="58.5" customHeight="1">
      <c r="A50" s="23">
        <f t="shared" si="0"/>
        <v>39</v>
      </c>
      <c r="B50" s="53" t="s">
        <v>20</v>
      </c>
      <c r="C50" s="24"/>
      <c r="D50" s="54" t="s">
        <v>337</v>
      </c>
      <c r="E50" s="54"/>
      <c r="F50" s="54"/>
      <c r="G50" s="55">
        <f aca="true" t="shared" si="6" ref="G50:I52">G51</f>
        <v>4700</v>
      </c>
      <c r="H50" s="55">
        <f t="shared" si="6"/>
        <v>4700</v>
      </c>
      <c r="I50" s="55">
        <f t="shared" si="6"/>
        <v>4700</v>
      </c>
      <c r="J50" s="46"/>
      <c r="K50" s="46"/>
      <c r="L50" s="45"/>
    </row>
    <row r="51" spans="1:12" ht="69.75" customHeight="1">
      <c r="A51" s="23">
        <f t="shared" si="0"/>
        <v>40</v>
      </c>
      <c r="B51" s="53" t="s">
        <v>339</v>
      </c>
      <c r="C51" s="24"/>
      <c r="D51" s="54" t="s">
        <v>337</v>
      </c>
      <c r="E51" s="54" t="s">
        <v>163</v>
      </c>
      <c r="F51" s="54"/>
      <c r="G51" s="55">
        <f t="shared" si="6"/>
        <v>4700</v>
      </c>
      <c r="H51" s="55">
        <f t="shared" si="6"/>
        <v>4700</v>
      </c>
      <c r="I51" s="55">
        <f t="shared" si="6"/>
        <v>4700</v>
      </c>
      <c r="J51" s="46"/>
      <c r="K51" s="46"/>
      <c r="L51" s="45"/>
    </row>
    <row r="52" spans="1:12" ht="43.5" customHeight="1">
      <c r="A52" s="23">
        <f t="shared" si="0"/>
        <v>41</v>
      </c>
      <c r="B52" s="53" t="s">
        <v>279</v>
      </c>
      <c r="C52" s="24"/>
      <c r="D52" s="54" t="s">
        <v>337</v>
      </c>
      <c r="E52" s="54" t="s">
        <v>145</v>
      </c>
      <c r="F52" s="54"/>
      <c r="G52" s="55">
        <f>G53</f>
        <v>4700</v>
      </c>
      <c r="H52" s="55">
        <f t="shared" si="6"/>
        <v>4700</v>
      </c>
      <c r="I52" s="55">
        <f t="shared" si="6"/>
        <v>4700</v>
      </c>
      <c r="J52" s="46"/>
      <c r="K52" s="46"/>
      <c r="L52" s="45"/>
    </row>
    <row r="53" spans="1:12" ht="162.75" customHeight="1">
      <c r="A53" s="23">
        <f t="shared" si="0"/>
        <v>42</v>
      </c>
      <c r="B53" s="53" t="s">
        <v>353</v>
      </c>
      <c r="C53" s="24"/>
      <c r="D53" s="54" t="s">
        <v>337</v>
      </c>
      <c r="E53" s="54" t="s">
        <v>341</v>
      </c>
      <c r="F53" s="54"/>
      <c r="G53" s="55">
        <f aca="true" t="shared" si="7" ref="G53:I54">G54</f>
        <v>4700</v>
      </c>
      <c r="H53" s="55">
        <f t="shared" si="7"/>
        <v>4700</v>
      </c>
      <c r="I53" s="55">
        <f t="shared" si="7"/>
        <v>4700</v>
      </c>
      <c r="J53" s="46"/>
      <c r="K53" s="46"/>
      <c r="L53" s="45"/>
    </row>
    <row r="54" spans="1:12" ht="42.75" customHeight="1">
      <c r="A54" s="23">
        <f t="shared" si="0"/>
        <v>43</v>
      </c>
      <c r="B54" s="53" t="s">
        <v>142</v>
      </c>
      <c r="C54" s="24"/>
      <c r="D54" s="54" t="s">
        <v>337</v>
      </c>
      <c r="E54" s="54" t="s">
        <v>341</v>
      </c>
      <c r="F54" s="54" t="s">
        <v>85</v>
      </c>
      <c r="G54" s="55">
        <f t="shared" si="7"/>
        <v>4700</v>
      </c>
      <c r="H54" s="55">
        <f t="shared" si="7"/>
        <v>4700</v>
      </c>
      <c r="I54" s="55">
        <f t="shared" si="7"/>
        <v>4700</v>
      </c>
      <c r="J54" s="46"/>
      <c r="K54" s="46"/>
      <c r="L54" s="45"/>
    </row>
    <row r="55" spans="1:12" ht="42.75" customHeight="1">
      <c r="A55" s="23">
        <f t="shared" si="0"/>
        <v>44</v>
      </c>
      <c r="B55" s="53" t="s">
        <v>87</v>
      </c>
      <c r="C55" s="24"/>
      <c r="D55" s="54" t="s">
        <v>337</v>
      </c>
      <c r="E55" s="54" t="s">
        <v>341</v>
      </c>
      <c r="F55" s="54" t="s">
        <v>88</v>
      </c>
      <c r="G55" s="55">
        <v>4700</v>
      </c>
      <c r="H55" s="55">
        <v>4700</v>
      </c>
      <c r="I55" s="101">
        <v>4700</v>
      </c>
      <c r="J55" s="46"/>
      <c r="K55" s="46"/>
      <c r="L55" s="45"/>
    </row>
    <row r="56" spans="1:12" ht="38.25">
      <c r="A56" s="23">
        <f t="shared" si="0"/>
        <v>45</v>
      </c>
      <c r="B56" s="53" t="s">
        <v>144</v>
      </c>
      <c r="C56" s="24">
        <v>810</v>
      </c>
      <c r="D56" s="54" t="s">
        <v>171</v>
      </c>
      <c r="E56" s="54"/>
      <c r="F56" s="54"/>
      <c r="G56" s="55">
        <f aca="true" t="shared" si="8" ref="G56:I60">G57</f>
        <v>30000</v>
      </c>
      <c r="H56" s="55">
        <f t="shared" si="8"/>
        <v>30000</v>
      </c>
      <c r="I56" s="101">
        <f t="shared" si="8"/>
        <v>30000</v>
      </c>
      <c r="J56" s="46"/>
      <c r="K56" s="46"/>
      <c r="L56" s="45"/>
    </row>
    <row r="57" spans="1:12" ht="63.75">
      <c r="A57" s="23">
        <f t="shared" si="0"/>
        <v>46</v>
      </c>
      <c r="B57" s="53" t="s">
        <v>276</v>
      </c>
      <c r="C57" s="24">
        <v>810</v>
      </c>
      <c r="D57" s="54" t="s">
        <v>171</v>
      </c>
      <c r="E57" s="54" t="s">
        <v>163</v>
      </c>
      <c r="F57" s="54"/>
      <c r="G57" s="55">
        <f t="shared" si="8"/>
        <v>30000</v>
      </c>
      <c r="H57" s="55">
        <f t="shared" si="8"/>
        <v>30000</v>
      </c>
      <c r="I57" s="101">
        <f t="shared" si="8"/>
        <v>30000</v>
      </c>
      <c r="J57" s="46"/>
      <c r="K57" s="46"/>
      <c r="L57" s="45"/>
    </row>
    <row r="58" spans="1:12" ht="38.25">
      <c r="A58" s="23">
        <f t="shared" si="0"/>
        <v>47</v>
      </c>
      <c r="B58" s="53" t="s">
        <v>279</v>
      </c>
      <c r="C58" s="24">
        <v>810</v>
      </c>
      <c r="D58" s="54" t="s">
        <v>171</v>
      </c>
      <c r="E58" s="54" t="s">
        <v>145</v>
      </c>
      <c r="F58" s="54"/>
      <c r="G58" s="55">
        <f t="shared" si="8"/>
        <v>30000</v>
      </c>
      <c r="H58" s="55">
        <f t="shared" si="8"/>
        <v>30000</v>
      </c>
      <c r="I58" s="101">
        <f t="shared" si="8"/>
        <v>30000</v>
      </c>
      <c r="J58" s="46"/>
      <c r="K58" s="46"/>
      <c r="L58" s="45"/>
    </row>
    <row r="59" spans="1:12" ht="140.25">
      <c r="A59" s="23">
        <f t="shared" si="0"/>
        <v>48</v>
      </c>
      <c r="B59" s="53" t="s">
        <v>280</v>
      </c>
      <c r="C59" s="24">
        <v>810</v>
      </c>
      <c r="D59" s="54" t="s">
        <v>171</v>
      </c>
      <c r="E59" s="54" t="s">
        <v>272</v>
      </c>
      <c r="F59" s="54"/>
      <c r="G59" s="55">
        <f t="shared" si="8"/>
        <v>30000</v>
      </c>
      <c r="H59" s="55">
        <f t="shared" si="8"/>
        <v>30000</v>
      </c>
      <c r="I59" s="101">
        <f t="shared" si="8"/>
        <v>30000</v>
      </c>
      <c r="J59" s="46"/>
      <c r="K59" s="46"/>
      <c r="L59" s="45"/>
    </row>
    <row r="60" spans="1:12" ht="38.25">
      <c r="A60" s="23">
        <f t="shared" si="0"/>
        <v>49</v>
      </c>
      <c r="B60" s="53" t="s">
        <v>142</v>
      </c>
      <c r="C60" s="24">
        <v>810</v>
      </c>
      <c r="D60" s="54" t="s">
        <v>171</v>
      </c>
      <c r="E60" s="54" t="s">
        <v>272</v>
      </c>
      <c r="F60" s="54" t="s">
        <v>85</v>
      </c>
      <c r="G60" s="55">
        <f t="shared" si="8"/>
        <v>30000</v>
      </c>
      <c r="H60" s="55">
        <f t="shared" si="8"/>
        <v>30000</v>
      </c>
      <c r="I60" s="101">
        <f t="shared" si="8"/>
        <v>30000</v>
      </c>
      <c r="J60" s="46"/>
      <c r="K60" s="46"/>
      <c r="L60" s="45"/>
    </row>
    <row r="61" spans="1:12" ht="38.25">
      <c r="A61" s="23">
        <f t="shared" si="0"/>
        <v>50</v>
      </c>
      <c r="B61" s="53" t="s">
        <v>87</v>
      </c>
      <c r="C61" s="24">
        <v>810</v>
      </c>
      <c r="D61" s="54" t="s">
        <v>171</v>
      </c>
      <c r="E61" s="54" t="s">
        <v>272</v>
      </c>
      <c r="F61" s="54" t="s">
        <v>88</v>
      </c>
      <c r="G61" s="55">
        <v>30000</v>
      </c>
      <c r="H61" s="55">
        <v>30000</v>
      </c>
      <c r="I61" s="101">
        <v>30000</v>
      </c>
      <c r="J61" s="46"/>
      <c r="K61" s="46"/>
      <c r="L61" s="45"/>
    </row>
    <row r="62" spans="1:12" ht="12.75">
      <c r="A62" s="23">
        <f t="shared" si="0"/>
        <v>51</v>
      </c>
      <c r="B62" s="53" t="s">
        <v>189</v>
      </c>
      <c r="C62" s="24">
        <v>810</v>
      </c>
      <c r="D62" s="54" t="s">
        <v>160</v>
      </c>
      <c r="E62" s="54"/>
      <c r="F62" s="54"/>
      <c r="G62" s="55">
        <f aca="true" t="shared" si="9" ref="G62:I64">G63</f>
        <v>211065.45</v>
      </c>
      <c r="H62" s="55">
        <f t="shared" si="9"/>
        <v>131693</v>
      </c>
      <c r="I62" s="101">
        <f t="shared" si="9"/>
        <v>137041</v>
      </c>
      <c r="J62" s="46"/>
      <c r="K62" s="46"/>
      <c r="L62" s="45"/>
    </row>
    <row r="63" spans="1:13" ht="25.5">
      <c r="A63" s="23">
        <f t="shared" si="0"/>
        <v>52</v>
      </c>
      <c r="B63" s="53" t="s">
        <v>210</v>
      </c>
      <c r="C63" s="24">
        <v>810</v>
      </c>
      <c r="D63" s="54" t="s">
        <v>172</v>
      </c>
      <c r="E63" s="54"/>
      <c r="F63" s="54"/>
      <c r="G63" s="55">
        <f t="shared" si="9"/>
        <v>211065.45</v>
      </c>
      <c r="H63" s="55">
        <f t="shared" si="9"/>
        <v>131693</v>
      </c>
      <c r="I63" s="101">
        <f t="shared" si="9"/>
        <v>137041</v>
      </c>
      <c r="J63" s="46"/>
      <c r="K63" s="46"/>
      <c r="L63" s="46"/>
      <c r="M63" s="46"/>
    </row>
    <row r="64" spans="1:12" ht="63.75">
      <c r="A64" s="23">
        <f t="shared" si="0"/>
        <v>53</v>
      </c>
      <c r="B64" s="53" t="s">
        <v>276</v>
      </c>
      <c r="C64" s="24">
        <v>810</v>
      </c>
      <c r="D64" s="54" t="s">
        <v>172</v>
      </c>
      <c r="E64" s="54" t="s">
        <v>163</v>
      </c>
      <c r="F64" s="54"/>
      <c r="G64" s="55">
        <f t="shared" si="9"/>
        <v>211065.45</v>
      </c>
      <c r="H64" s="55">
        <f t="shared" si="9"/>
        <v>131693</v>
      </c>
      <c r="I64" s="101">
        <f t="shared" si="9"/>
        <v>137041</v>
      </c>
      <c r="J64" s="46"/>
      <c r="K64" s="46"/>
      <c r="L64" s="45"/>
    </row>
    <row r="65" spans="1:12" ht="51">
      <c r="A65" s="23">
        <f t="shared" si="0"/>
        <v>54</v>
      </c>
      <c r="B65" s="53" t="s">
        <v>281</v>
      </c>
      <c r="C65" s="24">
        <v>810</v>
      </c>
      <c r="D65" s="54" t="s">
        <v>172</v>
      </c>
      <c r="E65" s="54" t="s">
        <v>308</v>
      </c>
      <c r="F65" s="54"/>
      <c r="G65" s="55">
        <f>G66+G69+G72</f>
        <v>211065.45</v>
      </c>
      <c r="H65" s="55">
        <f>H66+H69+H72</f>
        <v>131693</v>
      </c>
      <c r="I65" s="55">
        <f>I66+I69+I72</f>
        <v>137041</v>
      </c>
      <c r="J65" s="46"/>
      <c r="K65" s="46"/>
      <c r="L65" s="45"/>
    </row>
    <row r="66" spans="1:12" ht="178.5">
      <c r="A66" s="23">
        <f t="shared" si="0"/>
        <v>55</v>
      </c>
      <c r="B66" s="53" t="s">
        <v>282</v>
      </c>
      <c r="C66" s="24">
        <v>810</v>
      </c>
      <c r="D66" s="54" t="s">
        <v>172</v>
      </c>
      <c r="E66" s="54" t="s">
        <v>309</v>
      </c>
      <c r="F66" s="54"/>
      <c r="G66" s="55">
        <f aca="true" t="shared" si="10" ref="G66:I67">G67</f>
        <v>59852</v>
      </c>
      <c r="H66" s="55">
        <f t="shared" si="10"/>
        <v>0</v>
      </c>
      <c r="I66" s="101">
        <f t="shared" si="10"/>
        <v>0</v>
      </c>
      <c r="J66" s="46"/>
      <c r="K66" s="46"/>
      <c r="L66" s="45"/>
    </row>
    <row r="67" spans="1:12" ht="38.25">
      <c r="A67" s="23">
        <f t="shared" si="0"/>
        <v>56</v>
      </c>
      <c r="B67" s="53" t="s">
        <v>142</v>
      </c>
      <c r="C67" s="24">
        <v>810</v>
      </c>
      <c r="D67" s="54" t="s">
        <v>172</v>
      </c>
      <c r="E67" s="54" t="s">
        <v>309</v>
      </c>
      <c r="F67" s="54" t="s">
        <v>85</v>
      </c>
      <c r="G67" s="55">
        <f t="shared" si="10"/>
        <v>59852</v>
      </c>
      <c r="H67" s="55">
        <f t="shared" si="10"/>
        <v>0</v>
      </c>
      <c r="I67" s="101">
        <f t="shared" si="10"/>
        <v>0</v>
      </c>
      <c r="J67" s="46"/>
      <c r="K67" s="46"/>
      <c r="L67" s="45"/>
    </row>
    <row r="68" spans="1:12" ht="38.25">
      <c r="A68" s="23">
        <f t="shared" si="0"/>
        <v>57</v>
      </c>
      <c r="B68" s="53" t="s">
        <v>87</v>
      </c>
      <c r="C68" s="24">
        <v>810</v>
      </c>
      <c r="D68" s="54" t="s">
        <v>172</v>
      </c>
      <c r="E68" s="54" t="s">
        <v>309</v>
      </c>
      <c r="F68" s="54" t="s">
        <v>88</v>
      </c>
      <c r="G68" s="55">
        <v>59852</v>
      </c>
      <c r="H68" s="55">
        <v>0</v>
      </c>
      <c r="I68" s="101">
        <v>0</v>
      </c>
      <c r="J68" s="46"/>
      <c r="K68" s="46"/>
      <c r="L68" s="45"/>
    </row>
    <row r="69" spans="1:12" ht="178.5">
      <c r="A69" s="23">
        <f t="shared" si="0"/>
        <v>58</v>
      </c>
      <c r="B69" s="53" t="s">
        <v>282</v>
      </c>
      <c r="C69" s="24">
        <v>810</v>
      </c>
      <c r="D69" s="54" t="s">
        <v>172</v>
      </c>
      <c r="E69" s="54" t="s">
        <v>310</v>
      </c>
      <c r="F69" s="54"/>
      <c r="G69" s="55">
        <f aca="true" t="shared" si="11" ref="G69:I70">G70</f>
        <v>75548.45</v>
      </c>
      <c r="H69" s="55">
        <f t="shared" si="11"/>
        <v>53000</v>
      </c>
      <c r="I69" s="101">
        <f t="shared" si="11"/>
        <v>55200</v>
      </c>
      <c r="J69" s="46"/>
      <c r="K69" s="46"/>
      <c r="L69" s="45"/>
    </row>
    <row r="70" spans="1:12" ht="38.25">
      <c r="A70" s="23">
        <f t="shared" si="0"/>
        <v>59</v>
      </c>
      <c r="B70" s="53" t="s">
        <v>142</v>
      </c>
      <c r="C70" s="24">
        <v>810</v>
      </c>
      <c r="D70" s="54" t="s">
        <v>172</v>
      </c>
      <c r="E70" s="54" t="s">
        <v>310</v>
      </c>
      <c r="F70" s="54" t="s">
        <v>85</v>
      </c>
      <c r="G70" s="55">
        <f t="shared" si="11"/>
        <v>75548.45</v>
      </c>
      <c r="H70" s="55">
        <f t="shared" si="11"/>
        <v>53000</v>
      </c>
      <c r="I70" s="101">
        <f t="shared" si="11"/>
        <v>55200</v>
      </c>
      <c r="J70" s="46"/>
      <c r="K70" s="46"/>
      <c r="L70" s="45"/>
    </row>
    <row r="71" spans="1:12" ht="38.25">
      <c r="A71" s="23">
        <f t="shared" si="0"/>
        <v>60</v>
      </c>
      <c r="B71" s="53" t="s">
        <v>87</v>
      </c>
      <c r="C71" s="24">
        <v>810</v>
      </c>
      <c r="D71" s="54" t="s">
        <v>172</v>
      </c>
      <c r="E71" s="54" t="s">
        <v>310</v>
      </c>
      <c r="F71" s="54" t="s">
        <v>88</v>
      </c>
      <c r="G71" s="55">
        <v>75548.45</v>
      </c>
      <c r="H71" s="55">
        <v>53000</v>
      </c>
      <c r="I71" s="101">
        <v>55200</v>
      </c>
      <c r="J71" s="46"/>
      <c r="K71" s="46"/>
      <c r="L71" s="45"/>
    </row>
    <row r="72" spans="1:12" ht="171" customHeight="1">
      <c r="A72" s="23">
        <f t="shared" si="0"/>
        <v>61</v>
      </c>
      <c r="B72" s="53" t="s">
        <v>15</v>
      </c>
      <c r="C72" s="24">
        <v>810</v>
      </c>
      <c r="D72" s="54" t="s">
        <v>172</v>
      </c>
      <c r="E72" s="54" t="s">
        <v>343</v>
      </c>
      <c r="F72" s="54"/>
      <c r="G72" s="55">
        <f aca="true" t="shared" si="12" ref="G72:I73">G73</f>
        <v>75665</v>
      </c>
      <c r="H72" s="55">
        <f t="shared" si="12"/>
        <v>78693</v>
      </c>
      <c r="I72" s="55">
        <f t="shared" si="12"/>
        <v>81841</v>
      </c>
      <c r="J72" s="46"/>
      <c r="K72" s="46"/>
      <c r="L72" s="45"/>
    </row>
    <row r="73" spans="1:12" ht="38.25">
      <c r="A73" s="23">
        <f t="shared" si="0"/>
        <v>62</v>
      </c>
      <c r="B73" s="53" t="s">
        <v>142</v>
      </c>
      <c r="C73" s="24">
        <v>810</v>
      </c>
      <c r="D73" s="54" t="s">
        <v>172</v>
      </c>
      <c r="E73" s="54" t="s">
        <v>343</v>
      </c>
      <c r="F73" s="54" t="s">
        <v>85</v>
      </c>
      <c r="G73" s="55">
        <f t="shared" si="12"/>
        <v>75665</v>
      </c>
      <c r="H73" s="55">
        <f t="shared" si="12"/>
        <v>78693</v>
      </c>
      <c r="I73" s="55">
        <f t="shared" si="12"/>
        <v>81841</v>
      </c>
      <c r="J73" s="46"/>
      <c r="K73" s="46"/>
      <c r="L73" s="45"/>
    </row>
    <row r="74" spans="1:12" ht="38.25">
      <c r="A74" s="23">
        <f t="shared" si="0"/>
        <v>63</v>
      </c>
      <c r="B74" s="53" t="s">
        <v>87</v>
      </c>
      <c r="C74" s="24">
        <v>810</v>
      </c>
      <c r="D74" s="54" t="s">
        <v>172</v>
      </c>
      <c r="E74" s="54" t="s">
        <v>343</v>
      </c>
      <c r="F74" s="54" t="s">
        <v>88</v>
      </c>
      <c r="G74" s="101">
        <v>75665</v>
      </c>
      <c r="H74" s="101">
        <v>78693</v>
      </c>
      <c r="I74" s="101">
        <v>81841</v>
      </c>
      <c r="J74" s="46"/>
      <c r="K74" s="46"/>
      <c r="L74" s="45"/>
    </row>
    <row r="75" spans="1:12" ht="12.75">
      <c r="A75" s="23">
        <f t="shared" si="0"/>
        <v>64</v>
      </c>
      <c r="B75" s="53" t="s">
        <v>196</v>
      </c>
      <c r="C75" s="24">
        <v>810</v>
      </c>
      <c r="D75" s="54" t="s">
        <v>173</v>
      </c>
      <c r="E75" s="54"/>
      <c r="F75" s="54"/>
      <c r="G75" s="55">
        <f>G82+G76</f>
        <v>65490</v>
      </c>
      <c r="H75" s="55">
        <f>H82+H76</f>
        <v>66470</v>
      </c>
      <c r="I75" s="55">
        <f>I82+I76</f>
        <v>67488</v>
      </c>
      <c r="J75" s="46"/>
      <c r="K75" s="46"/>
      <c r="L75" s="45"/>
    </row>
    <row r="76" spans="1:12" s="47" customFormat="1" ht="12.75">
      <c r="A76" s="23">
        <f t="shared" si="0"/>
        <v>65</v>
      </c>
      <c r="B76" s="53" t="s">
        <v>333</v>
      </c>
      <c r="C76" s="24">
        <v>810</v>
      </c>
      <c r="D76" s="54" t="s">
        <v>330</v>
      </c>
      <c r="E76" s="54"/>
      <c r="F76" s="54"/>
      <c r="G76" s="55">
        <f aca="true" t="shared" si="13" ref="G76:I80">G77</f>
        <v>10000</v>
      </c>
      <c r="H76" s="55">
        <f t="shared" si="13"/>
        <v>10000</v>
      </c>
      <c r="I76" s="55">
        <f t="shared" si="13"/>
        <v>10000</v>
      </c>
      <c r="J76" s="46"/>
      <c r="K76" s="46"/>
      <c r="L76" s="46"/>
    </row>
    <row r="77" spans="1:12" ht="63.75">
      <c r="A77" s="23">
        <f t="shared" si="0"/>
        <v>66</v>
      </c>
      <c r="B77" s="53" t="s">
        <v>276</v>
      </c>
      <c r="C77" s="24">
        <v>810</v>
      </c>
      <c r="D77" s="54" t="s">
        <v>330</v>
      </c>
      <c r="E77" s="54" t="s">
        <v>163</v>
      </c>
      <c r="F77" s="54"/>
      <c r="G77" s="55">
        <f t="shared" si="13"/>
        <v>10000</v>
      </c>
      <c r="H77" s="55">
        <f t="shared" si="13"/>
        <v>10000</v>
      </c>
      <c r="I77" s="55">
        <f t="shared" si="13"/>
        <v>10000</v>
      </c>
      <c r="J77" s="46"/>
      <c r="K77" s="46"/>
      <c r="L77" s="45"/>
    </row>
    <row r="78" spans="1:12" ht="38.25">
      <c r="A78" s="23">
        <f aca="true" t="shared" si="14" ref="A78:A99">A77+1</f>
        <v>67</v>
      </c>
      <c r="B78" s="53" t="s">
        <v>277</v>
      </c>
      <c r="C78" s="24">
        <v>810</v>
      </c>
      <c r="D78" s="54" t="s">
        <v>330</v>
      </c>
      <c r="E78" s="54" t="s">
        <v>162</v>
      </c>
      <c r="F78" s="54"/>
      <c r="G78" s="55">
        <f t="shared" si="13"/>
        <v>10000</v>
      </c>
      <c r="H78" s="55">
        <f t="shared" si="13"/>
        <v>10000</v>
      </c>
      <c r="I78" s="55">
        <f t="shared" si="13"/>
        <v>10000</v>
      </c>
      <c r="J78" s="46"/>
      <c r="K78" s="46"/>
      <c r="L78" s="45"/>
    </row>
    <row r="79" spans="1:12" ht="127.5">
      <c r="A79" s="23">
        <f t="shared" si="14"/>
        <v>68</v>
      </c>
      <c r="B79" s="53" t="s">
        <v>332</v>
      </c>
      <c r="C79" s="24">
        <v>810</v>
      </c>
      <c r="D79" s="54" t="s">
        <v>330</v>
      </c>
      <c r="E79" s="54" t="s">
        <v>331</v>
      </c>
      <c r="F79" s="54"/>
      <c r="G79" s="55">
        <f t="shared" si="13"/>
        <v>10000</v>
      </c>
      <c r="H79" s="55">
        <f t="shared" si="13"/>
        <v>10000</v>
      </c>
      <c r="I79" s="55">
        <f t="shared" si="13"/>
        <v>10000</v>
      </c>
      <c r="J79" s="46"/>
      <c r="K79" s="46"/>
      <c r="L79" s="45"/>
    </row>
    <row r="80" spans="1:12" ht="38.25">
      <c r="A80" s="23">
        <f t="shared" si="14"/>
        <v>69</v>
      </c>
      <c r="B80" s="53" t="s">
        <v>142</v>
      </c>
      <c r="C80" s="24">
        <v>810</v>
      </c>
      <c r="D80" s="54" t="s">
        <v>330</v>
      </c>
      <c r="E80" s="54" t="s">
        <v>331</v>
      </c>
      <c r="F80" s="54" t="s">
        <v>85</v>
      </c>
      <c r="G80" s="55">
        <f t="shared" si="13"/>
        <v>10000</v>
      </c>
      <c r="H80" s="55">
        <f t="shared" si="13"/>
        <v>10000</v>
      </c>
      <c r="I80" s="55">
        <f t="shared" si="13"/>
        <v>10000</v>
      </c>
      <c r="J80" s="46"/>
      <c r="K80" s="46"/>
      <c r="L80" s="45"/>
    </row>
    <row r="81" spans="1:12" ht="38.25">
      <c r="A81" s="23">
        <f t="shared" si="14"/>
        <v>70</v>
      </c>
      <c r="B81" s="53" t="s">
        <v>87</v>
      </c>
      <c r="C81" s="24">
        <v>810</v>
      </c>
      <c r="D81" s="54" t="s">
        <v>330</v>
      </c>
      <c r="E81" s="54" t="s">
        <v>331</v>
      </c>
      <c r="F81" s="54" t="s">
        <v>88</v>
      </c>
      <c r="G81" s="55">
        <v>10000</v>
      </c>
      <c r="H81" s="55">
        <v>10000</v>
      </c>
      <c r="I81" s="101">
        <v>10000</v>
      </c>
      <c r="J81" s="46"/>
      <c r="K81" s="46"/>
      <c r="L81" s="45"/>
    </row>
    <row r="82" spans="1:12" ht="12.75">
      <c r="A82" s="23">
        <f t="shared" si="14"/>
        <v>71</v>
      </c>
      <c r="B82" s="53" t="s">
        <v>197</v>
      </c>
      <c r="C82" s="24">
        <v>810</v>
      </c>
      <c r="D82" s="54" t="s">
        <v>174</v>
      </c>
      <c r="E82" s="54"/>
      <c r="F82" s="54"/>
      <c r="G82" s="55">
        <f aca="true" t="shared" si="15" ref="G82:I83">G83</f>
        <v>55490</v>
      </c>
      <c r="H82" s="55">
        <f t="shared" si="15"/>
        <v>56470</v>
      </c>
      <c r="I82" s="101">
        <f t="shared" si="15"/>
        <v>57488</v>
      </c>
      <c r="J82" s="46"/>
      <c r="K82" s="46"/>
      <c r="L82" s="45"/>
    </row>
    <row r="83" spans="1:12" ht="63.75">
      <c r="A83" s="23">
        <f t="shared" si="14"/>
        <v>72</v>
      </c>
      <c r="B83" s="53" t="s">
        <v>276</v>
      </c>
      <c r="C83" s="24">
        <v>810</v>
      </c>
      <c r="D83" s="54" t="s">
        <v>174</v>
      </c>
      <c r="E83" s="54" t="s">
        <v>163</v>
      </c>
      <c r="F83" s="54"/>
      <c r="G83" s="55">
        <f t="shared" si="15"/>
        <v>55490</v>
      </c>
      <c r="H83" s="55">
        <f t="shared" si="15"/>
        <v>56470</v>
      </c>
      <c r="I83" s="101">
        <f t="shared" si="15"/>
        <v>57488</v>
      </c>
      <c r="J83" s="46"/>
      <c r="K83" s="46"/>
      <c r="L83" s="45"/>
    </row>
    <row r="84" spans="1:12" ht="38.25">
      <c r="A84" s="23">
        <f t="shared" si="14"/>
        <v>73</v>
      </c>
      <c r="B84" s="53" t="s">
        <v>277</v>
      </c>
      <c r="C84" s="24">
        <v>810</v>
      </c>
      <c r="D84" s="54" t="s">
        <v>174</v>
      </c>
      <c r="E84" s="54" t="s">
        <v>162</v>
      </c>
      <c r="F84" s="54"/>
      <c r="G84" s="55">
        <f>G85+G88</f>
        <v>55490</v>
      </c>
      <c r="H84" s="55">
        <f>H85+H88</f>
        <v>56470</v>
      </c>
      <c r="I84" s="55">
        <f>I85+I88</f>
        <v>57488</v>
      </c>
      <c r="J84" s="46"/>
      <c r="K84" s="46"/>
      <c r="L84" s="45"/>
    </row>
    <row r="85" spans="1:12" ht="114.75">
      <c r="A85" s="23">
        <f t="shared" si="14"/>
        <v>74</v>
      </c>
      <c r="B85" s="53" t="s">
        <v>283</v>
      </c>
      <c r="C85" s="24">
        <v>810</v>
      </c>
      <c r="D85" s="54" t="s">
        <v>174</v>
      </c>
      <c r="E85" s="54" t="s">
        <v>271</v>
      </c>
      <c r="F85" s="54"/>
      <c r="G85" s="55">
        <f aca="true" t="shared" si="16" ref="G85:I89">G86</f>
        <v>40490</v>
      </c>
      <c r="H85" s="55">
        <f t="shared" si="16"/>
        <v>41470</v>
      </c>
      <c r="I85" s="101">
        <f t="shared" si="16"/>
        <v>42488</v>
      </c>
      <c r="J85" s="46"/>
      <c r="K85" s="46"/>
      <c r="L85" s="45"/>
    </row>
    <row r="86" spans="1:12" ht="38.25">
      <c r="A86" s="23">
        <f t="shared" si="14"/>
        <v>75</v>
      </c>
      <c r="B86" s="53" t="s">
        <v>142</v>
      </c>
      <c r="C86" s="24">
        <v>810</v>
      </c>
      <c r="D86" s="54" t="s">
        <v>174</v>
      </c>
      <c r="E86" s="54" t="s">
        <v>271</v>
      </c>
      <c r="F86" s="54" t="s">
        <v>85</v>
      </c>
      <c r="G86" s="55">
        <f t="shared" si="16"/>
        <v>40490</v>
      </c>
      <c r="H86" s="55">
        <f t="shared" si="16"/>
        <v>41470</v>
      </c>
      <c r="I86" s="101">
        <f t="shared" si="16"/>
        <v>42488</v>
      </c>
      <c r="J86" s="46"/>
      <c r="K86" s="46"/>
      <c r="L86" s="45"/>
    </row>
    <row r="87" spans="1:12" ht="38.25">
      <c r="A87" s="23">
        <f t="shared" si="14"/>
        <v>76</v>
      </c>
      <c r="B87" s="53" t="s">
        <v>87</v>
      </c>
      <c r="C87" s="24">
        <v>810</v>
      </c>
      <c r="D87" s="54" t="s">
        <v>174</v>
      </c>
      <c r="E87" s="54" t="s">
        <v>271</v>
      </c>
      <c r="F87" s="54" t="s">
        <v>88</v>
      </c>
      <c r="G87" s="55">
        <v>40490</v>
      </c>
      <c r="H87" s="55">
        <v>41470</v>
      </c>
      <c r="I87" s="101">
        <v>42488</v>
      </c>
      <c r="J87" s="46"/>
      <c r="K87" s="46"/>
      <c r="L87" s="45"/>
    </row>
    <row r="88" spans="1:12" ht="127.5">
      <c r="A88" s="23">
        <f t="shared" si="14"/>
        <v>77</v>
      </c>
      <c r="B88" s="53" t="s">
        <v>369</v>
      </c>
      <c r="C88" s="24">
        <v>810</v>
      </c>
      <c r="D88" s="54" t="s">
        <v>174</v>
      </c>
      <c r="E88" s="54" t="s">
        <v>368</v>
      </c>
      <c r="F88" s="54"/>
      <c r="G88" s="55">
        <f t="shared" si="16"/>
        <v>15000</v>
      </c>
      <c r="H88" s="55">
        <f t="shared" si="16"/>
        <v>15000</v>
      </c>
      <c r="I88" s="101">
        <f t="shared" si="16"/>
        <v>15000</v>
      </c>
      <c r="J88" s="46"/>
      <c r="K88" s="46"/>
      <c r="L88" s="45"/>
    </row>
    <row r="89" spans="1:12" ht="38.25">
      <c r="A89" s="23">
        <f t="shared" si="14"/>
        <v>78</v>
      </c>
      <c r="B89" s="53" t="s">
        <v>142</v>
      </c>
      <c r="C89" s="24">
        <v>810</v>
      </c>
      <c r="D89" s="54" t="s">
        <v>174</v>
      </c>
      <c r="E89" s="54" t="s">
        <v>368</v>
      </c>
      <c r="F89" s="54" t="s">
        <v>85</v>
      </c>
      <c r="G89" s="55">
        <f t="shared" si="16"/>
        <v>15000</v>
      </c>
      <c r="H89" s="55">
        <f t="shared" si="16"/>
        <v>15000</v>
      </c>
      <c r="I89" s="101">
        <f t="shared" si="16"/>
        <v>15000</v>
      </c>
      <c r="J89" s="46"/>
      <c r="K89" s="46"/>
      <c r="L89" s="45"/>
    </row>
    <row r="90" spans="1:12" ht="38.25">
      <c r="A90" s="23">
        <f t="shared" si="14"/>
        <v>79</v>
      </c>
      <c r="B90" s="53" t="s">
        <v>87</v>
      </c>
      <c r="C90" s="24">
        <v>810</v>
      </c>
      <c r="D90" s="54" t="s">
        <v>174</v>
      </c>
      <c r="E90" s="54" t="s">
        <v>368</v>
      </c>
      <c r="F90" s="54" t="s">
        <v>88</v>
      </c>
      <c r="G90" s="55">
        <v>15000</v>
      </c>
      <c r="H90" s="55">
        <v>15000</v>
      </c>
      <c r="I90" s="101">
        <v>15000</v>
      </c>
      <c r="J90" s="46"/>
      <c r="K90" s="46"/>
      <c r="L90" s="45"/>
    </row>
    <row r="91" spans="1:12" ht="23.25" customHeight="1">
      <c r="A91" s="23">
        <f t="shared" si="14"/>
        <v>80</v>
      </c>
      <c r="B91" s="53" t="s">
        <v>198</v>
      </c>
      <c r="C91" s="24">
        <v>810</v>
      </c>
      <c r="D91" s="54" t="s">
        <v>175</v>
      </c>
      <c r="E91" s="91"/>
      <c r="F91" s="54"/>
      <c r="G91" s="55">
        <f aca="true" t="shared" si="17" ref="G91:H96">G92</f>
        <v>236670</v>
      </c>
      <c r="H91" s="55">
        <f t="shared" si="17"/>
        <v>236670</v>
      </c>
      <c r="I91" s="101">
        <f>+H91</f>
        <v>236670</v>
      </c>
      <c r="J91" s="46"/>
      <c r="K91" s="46"/>
      <c r="L91" s="45"/>
    </row>
    <row r="92" spans="1:12" ht="12.75">
      <c r="A92" s="23">
        <f t="shared" si="14"/>
        <v>81</v>
      </c>
      <c r="B92" s="53" t="s">
        <v>146</v>
      </c>
      <c r="C92" s="24">
        <v>810</v>
      </c>
      <c r="D92" s="54" t="s">
        <v>176</v>
      </c>
      <c r="E92" s="91"/>
      <c r="F92" s="54"/>
      <c r="G92" s="55">
        <f t="shared" si="17"/>
        <v>236670</v>
      </c>
      <c r="H92" s="55">
        <f t="shared" si="17"/>
        <v>236670</v>
      </c>
      <c r="I92" s="101">
        <f>+H92</f>
        <v>236670</v>
      </c>
      <c r="J92" s="46"/>
      <c r="K92" s="46"/>
      <c r="L92" s="45"/>
    </row>
    <row r="93" spans="1:12" ht="63.75">
      <c r="A93" s="23">
        <f t="shared" si="14"/>
        <v>82</v>
      </c>
      <c r="B93" s="53" t="s">
        <v>276</v>
      </c>
      <c r="C93" s="24">
        <v>810</v>
      </c>
      <c r="D93" s="54" t="s">
        <v>176</v>
      </c>
      <c r="E93" s="54" t="s">
        <v>163</v>
      </c>
      <c r="F93" s="54"/>
      <c r="G93" s="55">
        <f t="shared" si="17"/>
        <v>236670</v>
      </c>
      <c r="H93" s="55">
        <f t="shared" si="17"/>
        <v>236670</v>
      </c>
      <c r="I93" s="101">
        <f>I94</f>
        <v>236670</v>
      </c>
      <c r="J93" s="46"/>
      <c r="K93" s="46"/>
      <c r="L93" s="45"/>
    </row>
    <row r="94" spans="1:12" ht="38.25">
      <c r="A94" s="23">
        <f t="shared" si="14"/>
        <v>83</v>
      </c>
      <c r="B94" s="53" t="s">
        <v>61</v>
      </c>
      <c r="C94" s="24">
        <v>810</v>
      </c>
      <c r="D94" s="54" t="s">
        <v>176</v>
      </c>
      <c r="E94" s="54" t="s">
        <v>58</v>
      </c>
      <c r="F94" s="54"/>
      <c r="G94" s="55">
        <f t="shared" si="17"/>
        <v>236670</v>
      </c>
      <c r="H94" s="55">
        <f t="shared" si="17"/>
        <v>236670</v>
      </c>
      <c r="I94" s="101">
        <f>I95</f>
        <v>236670</v>
      </c>
      <c r="J94" s="46"/>
      <c r="K94" s="46"/>
      <c r="L94" s="45"/>
    </row>
    <row r="95" spans="1:12" ht="229.5">
      <c r="A95" s="23">
        <f t="shared" si="14"/>
        <v>84</v>
      </c>
      <c r="B95" s="53" t="s">
        <v>60</v>
      </c>
      <c r="C95" s="24">
        <v>810</v>
      </c>
      <c r="D95" s="54" t="s">
        <v>176</v>
      </c>
      <c r="E95" s="54" t="s">
        <v>59</v>
      </c>
      <c r="F95" s="54"/>
      <c r="G95" s="55">
        <f t="shared" si="17"/>
        <v>236670</v>
      </c>
      <c r="H95" s="55">
        <f t="shared" si="17"/>
        <v>236670</v>
      </c>
      <c r="I95" s="101">
        <f>I96</f>
        <v>236670</v>
      </c>
      <c r="J95" s="46"/>
      <c r="K95" s="46"/>
      <c r="L95" s="45"/>
    </row>
    <row r="96" spans="1:12" ht="12.75">
      <c r="A96" s="23">
        <f t="shared" si="14"/>
        <v>85</v>
      </c>
      <c r="B96" s="53" t="s">
        <v>147</v>
      </c>
      <c r="C96" s="24">
        <v>810</v>
      </c>
      <c r="D96" s="54" t="s">
        <v>176</v>
      </c>
      <c r="E96" s="54" t="s">
        <v>59</v>
      </c>
      <c r="F96" s="54" t="s">
        <v>190</v>
      </c>
      <c r="G96" s="55">
        <f t="shared" si="17"/>
        <v>236670</v>
      </c>
      <c r="H96" s="55">
        <f t="shared" si="17"/>
        <v>236670</v>
      </c>
      <c r="I96" s="101">
        <f>I97</f>
        <v>236670</v>
      </c>
      <c r="J96" s="46"/>
      <c r="K96" s="46"/>
      <c r="L96" s="45"/>
    </row>
    <row r="97" spans="1:12" ht="12.75">
      <c r="A97" s="23">
        <f t="shared" si="14"/>
        <v>86</v>
      </c>
      <c r="B97" s="53" t="s">
        <v>155</v>
      </c>
      <c r="C97" s="24">
        <v>810</v>
      </c>
      <c r="D97" s="54" t="s">
        <v>176</v>
      </c>
      <c r="E97" s="54" t="s">
        <v>59</v>
      </c>
      <c r="F97" s="54" t="s">
        <v>148</v>
      </c>
      <c r="G97" s="55">
        <v>236670</v>
      </c>
      <c r="H97" s="55">
        <v>236670</v>
      </c>
      <c r="I97" s="101">
        <v>236670</v>
      </c>
      <c r="J97" s="46"/>
      <c r="K97" s="46"/>
      <c r="L97" s="45"/>
    </row>
    <row r="98" spans="1:12" ht="15">
      <c r="A98" s="23">
        <f t="shared" si="14"/>
        <v>87</v>
      </c>
      <c r="B98" s="53" t="s">
        <v>205</v>
      </c>
      <c r="C98" s="24"/>
      <c r="D98" s="54"/>
      <c r="E98" s="91"/>
      <c r="F98" s="54"/>
      <c r="G98" s="55"/>
      <c r="H98" s="133">
        <v>97635</v>
      </c>
      <c r="I98" s="41">
        <v>193124</v>
      </c>
      <c r="J98" s="46"/>
      <c r="K98" s="46"/>
      <c r="L98" s="45"/>
    </row>
    <row r="99" spans="1:12" ht="12.75">
      <c r="A99" s="23">
        <f t="shared" si="14"/>
        <v>88</v>
      </c>
      <c r="B99" s="53" t="s">
        <v>149</v>
      </c>
      <c r="C99" s="24"/>
      <c r="D99" s="54"/>
      <c r="E99" s="91"/>
      <c r="F99" s="54"/>
      <c r="G99" s="134">
        <f>G12</f>
        <v>3901090</v>
      </c>
      <c r="H99" s="55">
        <f>H12</f>
        <v>3905406</v>
      </c>
      <c r="I99" s="101">
        <f>I12</f>
        <v>3862479</v>
      </c>
      <c r="J99" s="46"/>
      <c r="K99" s="46"/>
      <c r="L99" s="45"/>
    </row>
    <row r="100" spans="2:9" ht="12.75">
      <c r="B100" s="33"/>
      <c r="C100" s="106"/>
      <c r="D100" s="106"/>
      <c r="E100" s="106"/>
      <c r="F100" s="106"/>
      <c r="G100" s="135"/>
      <c r="H100" s="135"/>
      <c r="I100" s="135"/>
    </row>
    <row r="101" spans="2:9" ht="12.75">
      <c r="B101" s="33"/>
      <c r="C101" s="106"/>
      <c r="D101" s="106"/>
      <c r="E101" s="106"/>
      <c r="F101" s="106"/>
      <c r="G101" s="136"/>
      <c r="H101" s="136"/>
      <c r="I101" s="136"/>
    </row>
    <row r="102" spans="2:9" ht="12.75">
      <c r="B102" s="33"/>
      <c r="C102" s="106"/>
      <c r="D102" s="106"/>
      <c r="E102" s="106"/>
      <c r="F102" s="106"/>
      <c r="G102" s="33"/>
      <c r="H102" s="33"/>
      <c r="I102" s="33"/>
    </row>
    <row r="103" spans="2:9" ht="12.75">
      <c r="B103" s="33"/>
      <c r="C103" s="106"/>
      <c r="D103" s="106"/>
      <c r="E103" s="106"/>
      <c r="F103" s="106"/>
      <c r="G103" s="33"/>
      <c r="H103" s="33"/>
      <c r="I103" s="33"/>
    </row>
    <row r="104" ht="12.75">
      <c r="G104" s="33"/>
    </row>
  </sheetData>
  <sheetProtection/>
  <mergeCells count="11">
    <mergeCell ref="D1:I1"/>
    <mergeCell ref="A7:I7"/>
    <mergeCell ref="A9:A10"/>
    <mergeCell ref="B9:B10"/>
    <mergeCell ref="C9:C10"/>
    <mergeCell ref="D9:F9"/>
    <mergeCell ref="A2:I2"/>
    <mergeCell ref="A3:I3"/>
    <mergeCell ref="G9:G10"/>
    <mergeCell ref="H9:H10"/>
    <mergeCell ref="I9:I10"/>
  </mergeCells>
  <printOptions/>
  <pageMargins left="0.1968503937007874" right="0.1968503937007874" top="0.1968503937007874" bottom="0.1968503937007874" header="0.11811023622047245" footer="0.1968503937007874"/>
  <pageSetup fitToHeight="0" fitToWidth="1"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zoomScale="120" zoomScaleNormal="120" zoomScalePageLayoutView="0" workbookViewId="0" topLeftCell="A27">
      <selection activeCell="B87" sqref="B87"/>
    </sheetView>
  </sheetViews>
  <sheetFormatPr defaultColWidth="9.00390625" defaultRowHeight="12.75"/>
  <cols>
    <col min="1" max="1" width="4.25390625" style="42" customWidth="1"/>
    <col min="2" max="2" width="46.00390625" style="42" customWidth="1"/>
    <col min="3" max="3" width="14.125" style="57" customWidth="1"/>
    <col min="4" max="5" width="5.625" style="42" customWidth="1"/>
    <col min="6" max="6" width="12.375" style="47" customWidth="1"/>
    <col min="7" max="7" width="13.75390625" style="47" customWidth="1"/>
    <col min="8" max="8" width="11.875" style="47" customWidth="1"/>
    <col min="9" max="9" width="9.00390625" style="47" customWidth="1"/>
    <col min="10" max="16384" width="9.00390625" style="42" customWidth="1"/>
  </cols>
  <sheetData>
    <row r="1" spans="1:8" ht="12.75">
      <c r="A1" s="137" t="s">
        <v>143</v>
      </c>
      <c r="B1" s="137"/>
      <c r="C1" s="137"/>
      <c r="D1" s="137"/>
      <c r="E1" s="137"/>
      <c r="F1" s="137"/>
      <c r="G1" s="137"/>
      <c r="H1" s="137"/>
    </row>
    <row r="2" spans="1:9" ht="14.25" customHeight="1">
      <c r="A2" s="137" t="s">
        <v>29</v>
      </c>
      <c r="B2" s="137"/>
      <c r="C2" s="137"/>
      <c r="D2" s="137"/>
      <c r="E2" s="137"/>
      <c r="F2" s="137"/>
      <c r="G2" s="137"/>
      <c r="H2" s="137"/>
      <c r="I2" s="25"/>
    </row>
    <row r="3" spans="1:9" s="47" customFormat="1" ht="13.5" customHeight="1">
      <c r="A3" s="138" t="s">
        <v>30</v>
      </c>
      <c r="B3" s="138"/>
      <c r="C3" s="138"/>
      <c r="D3" s="138"/>
      <c r="E3" s="138"/>
      <c r="F3" s="138"/>
      <c r="G3" s="138"/>
      <c r="H3" s="138"/>
      <c r="I3" s="96"/>
    </row>
    <row r="4" ht="12.75">
      <c r="A4" s="6"/>
    </row>
    <row r="5" spans="1:8" ht="12.75">
      <c r="A5" s="160" t="s">
        <v>19</v>
      </c>
      <c r="B5" s="160"/>
      <c r="C5" s="160"/>
      <c r="D5" s="160"/>
      <c r="E5" s="160"/>
      <c r="F5" s="160"/>
      <c r="G5" s="160"/>
      <c r="H5" s="160"/>
    </row>
    <row r="6" spans="1:8" ht="33.75" customHeight="1">
      <c r="A6" s="160"/>
      <c r="B6" s="160"/>
      <c r="C6" s="160"/>
      <c r="D6" s="160"/>
      <c r="E6" s="160"/>
      <c r="F6" s="160"/>
      <c r="G6" s="160"/>
      <c r="H6" s="160"/>
    </row>
    <row r="7" spans="1:8" ht="12.75">
      <c r="A7" s="161" t="s">
        <v>231</v>
      </c>
      <c r="B7" s="161"/>
      <c r="C7" s="161"/>
      <c r="D7" s="161"/>
      <c r="E7" s="161"/>
      <c r="F7" s="161"/>
      <c r="G7" s="161"/>
      <c r="H7" s="161"/>
    </row>
    <row r="8" spans="1:9" s="44" customFormat="1" ht="12.75" customHeight="1">
      <c r="A8" s="158" t="s">
        <v>109</v>
      </c>
      <c r="B8" s="158" t="s">
        <v>202</v>
      </c>
      <c r="C8" s="162" t="s">
        <v>203</v>
      </c>
      <c r="D8" s="158" t="s">
        <v>204</v>
      </c>
      <c r="E8" s="158" t="s">
        <v>180</v>
      </c>
      <c r="F8" s="147" t="s">
        <v>293</v>
      </c>
      <c r="G8" s="147" t="s">
        <v>354</v>
      </c>
      <c r="H8" s="147" t="s">
        <v>18</v>
      </c>
      <c r="I8" s="100"/>
    </row>
    <row r="9" spans="1:9" s="44" customFormat="1" ht="12.75">
      <c r="A9" s="158"/>
      <c r="B9" s="158"/>
      <c r="C9" s="162"/>
      <c r="D9" s="158"/>
      <c r="E9" s="158"/>
      <c r="F9" s="159"/>
      <c r="G9" s="159"/>
      <c r="H9" s="159"/>
      <c r="I9" s="100"/>
    </row>
    <row r="10" spans="1:9" s="44" customFormat="1" ht="12.75">
      <c r="A10" s="158"/>
      <c r="B10" s="158"/>
      <c r="C10" s="162"/>
      <c r="D10" s="158"/>
      <c r="E10" s="158"/>
      <c r="F10" s="159"/>
      <c r="G10" s="159"/>
      <c r="H10" s="159"/>
      <c r="I10" s="100"/>
    </row>
    <row r="11" spans="1:9" s="44" customFormat="1" ht="12.75">
      <c r="A11" s="23"/>
      <c r="B11" s="23">
        <v>1</v>
      </c>
      <c r="C11" s="48">
        <v>2</v>
      </c>
      <c r="D11" s="23">
        <v>3</v>
      </c>
      <c r="E11" s="23">
        <v>4</v>
      </c>
      <c r="F11" s="24">
        <v>5</v>
      </c>
      <c r="G11" s="24">
        <v>6</v>
      </c>
      <c r="H11" s="24">
        <v>7</v>
      </c>
      <c r="I11" s="100"/>
    </row>
    <row r="12" spans="1:8" ht="38.25">
      <c r="A12" s="23">
        <v>1</v>
      </c>
      <c r="B12" s="18" t="s">
        <v>276</v>
      </c>
      <c r="C12" s="56">
        <v>100000000</v>
      </c>
      <c r="D12" s="23"/>
      <c r="E12" s="48"/>
      <c r="F12" s="37">
        <f>F13+F29+F45+F56</f>
        <v>547925.45</v>
      </c>
      <c r="G12" s="37">
        <f>G13+G29+G45+G56</f>
        <v>469533</v>
      </c>
      <c r="H12" s="37">
        <f>H13+H29+H45+H56</f>
        <v>475899</v>
      </c>
    </row>
    <row r="13" spans="1:8" ht="25.5">
      <c r="A13" s="23">
        <f>A12+1</f>
        <v>2</v>
      </c>
      <c r="B13" s="18" t="s">
        <v>284</v>
      </c>
      <c r="C13" s="56">
        <v>110000000</v>
      </c>
      <c r="D13" s="23"/>
      <c r="E13" s="48"/>
      <c r="F13" s="37">
        <f>F14+F19+F24</f>
        <v>65490</v>
      </c>
      <c r="G13" s="37">
        <f>G14+G19+G24</f>
        <v>66470</v>
      </c>
      <c r="H13" s="37">
        <f>H14+H19+H24</f>
        <v>67488</v>
      </c>
    </row>
    <row r="14" spans="1:8" ht="76.5">
      <c r="A14" s="23">
        <f aca="true" t="shared" si="0" ref="A14:A77">A13+1</f>
        <v>3</v>
      </c>
      <c r="B14" s="27" t="s">
        <v>285</v>
      </c>
      <c r="C14" s="56">
        <v>110081010</v>
      </c>
      <c r="D14" s="31"/>
      <c r="E14" s="90"/>
      <c r="F14" s="37">
        <f aca="true" t="shared" si="1" ref="F14:G21">F15</f>
        <v>40490</v>
      </c>
      <c r="G14" s="37">
        <f t="shared" si="1"/>
        <v>41470</v>
      </c>
      <c r="H14" s="37">
        <f>H16</f>
        <v>42488</v>
      </c>
    </row>
    <row r="15" spans="1:8" ht="25.5">
      <c r="A15" s="23">
        <f t="shared" si="0"/>
        <v>4</v>
      </c>
      <c r="B15" s="27" t="s">
        <v>84</v>
      </c>
      <c r="C15" s="56">
        <v>110081010</v>
      </c>
      <c r="D15" s="23">
        <v>200</v>
      </c>
      <c r="E15" s="48"/>
      <c r="F15" s="37">
        <f t="shared" si="1"/>
        <v>40490</v>
      </c>
      <c r="G15" s="37">
        <f t="shared" si="1"/>
        <v>41470</v>
      </c>
      <c r="H15" s="37">
        <f>H16</f>
        <v>42488</v>
      </c>
    </row>
    <row r="16" spans="1:8" ht="25.5">
      <c r="A16" s="23">
        <f t="shared" si="0"/>
        <v>5</v>
      </c>
      <c r="B16" s="27" t="s">
        <v>87</v>
      </c>
      <c r="C16" s="56">
        <v>110081010</v>
      </c>
      <c r="D16" s="23">
        <v>240</v>
      </c>
      <c r="E16" s="48"/>
      <c r="F16" s="37">
        <f t="shared" si="1"/>
        <v>40490</v>
      </c>
      <c r="G16" s="37">
        <f t="shared" si="1"/>
        <v>41470</v>
      </c>
      <c r="H16" s="37">
        <f>H17</f>
        <v>42488</v>
      </c>
    </row>
    <row r="17" spans="1:8" ht="12.75">
      <c r="A17" s="23">
        <f t="shared" si="0"/>
        <v>6</v>
      </c>
      <c r="B17" s="18" t="s">
        <v>196</v>
      </c>
      <c r="C17" s="56">
        <v>110081010</v>
      </c>
      <c r="D17" s="23">
        <v>240</v>
      </c>
      <c r="E17" s="48" t="s">
        <v>173</v>
      </c>
      <c r="F17" s="37">
        <f t="shared" si="1"/>
        <v>40490</v>
      </c>
      <c r="G17" s="37">
        <f t="shared" si="1"/>
        <v>41470</v>
      </c>
      <c r="H17" s="37">
        <f>H18</f>
        <v>42488</v>
      </c>
    </row>
    <row r="18" spans="1:8" ht="12.75">
      <c r="A18" s="23">
        <f t="shared" si="0"/>
        <v>7</v>
      </c>
      <c r="B18" s="18" t="s">
        <v>197</v>
      </c>
      <c r="C18" s="56">
        <v>110081010</v>
      </c>
      <c r="D18" s="23">
        <v>240</v>
      </c>
      <c r="E18" s="48" t="s">
        <v>174</v>
      </c>
      <c r="F18" s="37">
        <v>40490</v>
      </c>
      <c r="G18" s="37">
        <v>41470</v>
      </c>
      <c r="H18" s="37">
        <v>42488</v>
      </c>
    </row>
    <row r="19" spans="1:8" ht="76.5">
      <c r="A19" s="23">
        <f t="shared" si="0"/>
        <v>8</v>
      </c>
      <c r="B19" s="27" t="s">
        <v>369</v>
      </c>
      <c r="C19" s="56">
        <v>110081040</v>
      </c>
      <c r="D19" s="23"/>
      <c r="E19" s="48"/>
      <c r="F19" s="37">
        <f t="shared" si="1"/>
        <v>15000</v>
      </c>
      <c r="G19" s="37">
        <f t="shared" si="1"/>
        <v>15000</v>
      </c>
      <c r="H19" s="37">
        <f>H20</f>
        <v>15000</v>
      </c>
    </row>
    <row r="20" spans="1:8" ht="25.5">
      <c r="A20" s="23">
        <f t="shared" si="0"/>
        <v>9</v>
      </c>
      <c r="B20" s="27" t="s">
        <v>84</v>
      </c>
      <c r="C20" s="56">
        <v>110081040</v>
      </c>
      <c r="D20" s="23">
        <v>200</v>
      </c>
      <c r="E20" s="48"/>
      <c r="F20" s="37">
        <f t="shared" si="1"/>
        <v>15000</v>
      </c>
      <c r="G20" s="37">
        <f t="shared" si="1"/>
        <v>15000</v>
      </c>
      <c r="H20" s="37">
        <f>H21</f>
        <v>15000</v>
      </c>
    </row>
    <row r="21" spans="1:8" ht="25.5">
      <c r="A21" s="23">
        <f t="shared" si="0"/>
        <v>10</v>
      </c>
      <c r="B21" s="27" t="s">
        <v>87</v>
      </c>
      <c r="C21" s="56">
        <v>110081040</v>
      </c>
      <c r="D21" s="23">
        <v>240</v>
      </c>
      <c r="E21" s="48"/>
      <c r="F21" s="37">
        <f t="shared" si="1"/>
        <v>15000</v>
      </c>
      <c r="G21" s="37">
        <f t="shared" si="1"/>
        <v>15000</v>
      </c>
      <c r="H21" s="37">
        <f>H22</f>
        <v>15000</v>
      </c>
    </row>
    <row r="22" spans="1:8" ht="12.75">
      <c r="A22" s="23">
        <f t="shared" si="0"/>
        <v>11</v>
      </c>
      <c r="B22" s="18" t="s">
        <v>196</v>
      </c>
      <c r="C22" s="56">
        <v>110081040</v>
      </c>
      <c r="D22" s="23">
        <v>240</v>
      </c>
      <c r="E22" s="48" t="s">
        <v>173</v>
      </c>
      <c r="F22" s="37">
        <f>F23</f>
        <v>15000</v>
      </c>
      <c r="G22" s="37">
        <f>G23</f>
        <v>15000</v>
      </c>
      <c r="H22" s="37">
        <f>H23</f>
        <v>15000</v>
      </c>
    </row>
    <row r="23" spans="1:8" ht="12.75">
      <c r="A23" s="23">
        <f t="shared" si="0"/>
        <v>12</v>
      </c>
      <c r="B23" s="18" t="s">
        <v>197</v>
      </c>
      <c r="C23" s="56">
        <v>110081040</v>
      </c>
      <c r="D23" s="23">
        <v>240</v>
      </c>
      <c r="E23" s="48" t="s">
        <v>174</v>
      </c>
      <c r="F23" s="37">
        <v>15000</v>
      </c>
      <c r="G23" s="37">
        <v>15000</v>
      </c>
      <c r="H23" s="37">
        <v>15000</v>
      </c>
    </row>
    <row r="24" spans="1:8" ht="76.5">
      <c r="A24" s="23">
        <f t="shared" si="0"/>
        <v>13</v>
      </c>
      <c r="B24" s="27" t="s">
        <v>285</v>
      </c>
      <c r="C24" s="89">
        <v>110083010</v>
      </c>
      <c r="D24" s="31"/>
      <c r="E24" s="90"/>
      <c r="F24" s="37">
        <f aca="true" t="shared" si="2" ref="F24:G27">F25</f>
        <v>10000</v>
      </c>
      <c r="G24" s="37">
        <f t="shared" si="2"/>
        <v>10000</v>
      </c>
      <c r="H24" s="37">
        <f>H26</f>
        <v>10000</v>
      </c>
    </row>
    <row r="25" spans="1:8" ht="25.5">
      <c r="A25" s="23">
        <f t="shared" si="0"/>
        <v>14</v>
      </c>
      <c r="B25" s="27" t="s">
        <v>84</v>
      </c>
      <c r="C25" s="56">
        <v>110083010</v>
      </c>
      <c r="D25" s="23">
        <v>200</v>
      </c>
      <c r="E25" s="48"/>
      <c r="F25" s="37">
        <f t="shared" si="2"/>
        <v>10000</v>
      </c>
      <c r="G25" s="37">
        <f t="shared" si="2"/>
        <v>10000</v>
      </c>
      <c r="H25" s="37">
        <f>H26</f>
        <v>10000</v>
      </c>
    </row>
    <row r="26" spans="1:8" ht="25.5">
      <c r="A26" s="23">
        <f t="shared" si="0"/>
        <v>15</v>
      </c>
      <c r="B26" s="27" t="s">
        <v>87</v>
      </c>
      <c r="C26" s="56">
        <v>110083010</v>
      </c>
      <c r="D26" s="23">
        <v>240</v>
      </c>
      <c r="E26" s="48"/>
      <c r="F26" s="37">
        <f t="shared" si="2"/>
        <v>10000</v>
      </c>
      <c r="G26" s="37">
        <f t="shared" si="2"/>
        <v>10000</v>
      </c>
      <c r="H26" s="37">
        <f>H27</f>
        <v>10000</v>
      </c>
    </row>
    <row r="27" spans="1:8" ht="12.75">
      <c r="A27" s="23">
        <f t="shared" si="0"/>
        <v>16</v>
      </c>
      <c r="B27" s="18" t="s">
        <v>196</v>
      </c>
      <c r="C27" s="56">
        <v>110083010</v>
      </c>
      <c r="D27" s="23">
        <v>240</v>
      </c>
      <c r="E27" s="48" t="s">
        <v>173</v>
      </c>
      <c r="F27" s="37">
        <f t="shared" si="2"/>
        <v>10000</v>
      </c>
      <c r="G27" s="37">
        <f t="shared" si="2"/>
        <v>10000</v>
      </c>
      <c r="H27" s="37">
        <f>H28</f>
        <v>10000</v>
      </c>
    </row>
    <row r="28" spans="1:8" ht="12.75">
      <c r="A28" s="23">
        <f t="shared" si="0"/>
        <v>17</v>
      </c>
      <c r="B28" s="53" t="s">
        <v>333</v>
      </c>
      <c r="C28" s="56">
        <v>110083010</v>
      </c>
      <c r="D28" s="23">
        <v>240</v>
      </c>
      <c r="E28" s="48" t="s">
        <v>330</v>
      </c>
      <c r="F28" s="37">
        <v>10000</v>
      </c>
      <c r="G28" s="37">
        <v>10000</v>
      </c>
      <c r="H28" s="37">
        <v>10000</v>
      </c>
    </row>
    <row r="29" spans="1:8" ht="25.5">
      <c r="A29" s="23">
        <f t="shared" si="0"/>
        <v>18</v>
      </c>
      <c r="B29" s="21" t="s">
        <v>281</v>
      </c>
      <c r="C29" s="56">
        <v>120000000</v>
      </c>
      <c r="D29" s="23"/>
      <c r="E29" s="48"/>
      <c r="F29" s="37">
        <f>F30+F35+F40</f>
        <v>211065.45</v>
      </c>
      <c r="G29" s="37">
        <f>G30+G35+G40</f>
        <v>131693</v>
      </c>
      <c r="H29" s="37">
        <f>H30+H35+H40</f>
        <v>137041</v>
      </c>
    </row>
    <row r="30" spans="1:8" ht="102">
      <c r="A30" s="23">
        <f t="shared" si="0"/>
        <v>19</v>
      </c>
      <c r="B30" s="88" t="s">
        <v>286</v>
      </c>
      <c r="C30" s="91">
        <v>120081020</v>
      </c>
      <c r="D30" s="54"/>
      <c r="E30" s="54"/>
      <c r="F30" s="37">
        <f aca="true" t="shared" si="3" ref="F30:H33">F31</f>
        <v>59852</v>
      </c>
      <c r="G30" s="37">
        <f t="shared" si="3"/>
        <v>0</v>
      </c>
      <c r="H30" s="37">
        <f t="shared" si="3"/>
        <v>0</v>
      </c>
    </row>
    <row r="31" spans="1:8" ht="25.5">
      <c r="A31" s="23">
        <f t="shared" si="0"/>
        <v>20</v>
      </c>
      <c r="B31" s="19" t="s">
        <v>84</v>
      </c>
      <c r="C31" s="91">
        <v>120081020</v>
      </c>
      <c r="D31" s="54" t="s">
        <v>85</v>
      </c>
      <c r="E31" s="54"/>
      <c r="F31" s="37">
        <f t="shared" si="3"/>
        <v>59852</v>
      </c>
      <c r="G31" s="37">
        <f t="shared" si="3"/>
        <v>0</v>
      </c>
      <c r="H31" s="37">
        <f t="shared" si="3"/>
        <v>0</v>
      </c>
    </row>
    <row r="32" spans="1:8" ht="25.5">
      <c r="A32" s="23">
        <f t="shared" si="0"/>
        <v>21</v>
      </c>
      <c r="B32" s="19" t="s">
        <v>87</v>
      </c>
      <c r="C32" s="91">
        <v>120081020</v>
      </c>
      <c r="D32" s="54" t="s">
        <v>88</v>
      </c>
      <c r="E32" s="54"/>
      <c r="F32" s="37">
        <f t="shared" si="3"/>
        <v>59852</v>
      </c>
      <c r="G32" s="37">
        <f t="shared" si="3"/>
        <v>0</v>
      </c>
      <c r="H32" s="37">
        <f t="shared" si="3"/>
        <v>0</v>
      </c>
    </row>
    <row r="33" spans="1:8" ht="12.75">
      <c r="A33" s="23">
        <f t="shared" si="0"/>
        <v>22</v>
      </c>
      <c r="B33" s="19" t="s">
        <v>189</v>
      </c>
      <c r="C33" s="91">
        <v>120081020</v>
      </c>
      <c r="D33" s="54" t="s">
        <v>88</v>
      </c>
      <c r="E33" s="54" t="s">
        <v>160</v>
      </c>
      <c r="F33" s="37">
        <f>F34</f>
        <v>59852</v>
      </c>
      <c r="G33" s="37">
        <f t="shared" si="3"/>
        <v>0</v>
      </c>
      <c r="H33" s="37">
        <f t="shared" si="3"/>
        <v>0</v>
      </c>
    </row>
    <row r="34" spans="1:8" ht="12.75">
      <c r="A34" s="23">
        <f t="shared" si="0"/>
        <v>23</v>
      </c>
      <c r="B34" s="22" t="s">
        <v>210</v>
      </c>
      <c r="C34" s="91">
        <v>120081020</v>
      </c>
      <c r="D34" s="54" t="s">
        <v>88</v>
      </c>
      <c r="E34" s="54" t="s">
        <v>172</v>
      </c>
      <c r="F34" s="37">
        <v>59852</v>
      </c>
      <c r="G34" s="37">
        <v>0</v>
      </c>
      <c r="H34" s="37">
        <v>0</v>
      </c>
    </row>
    <row r="35" spans="1:8" ht="102">
      <c r="A35" s="23">
        <f t="shared" si="0"/>
        <v>24</v>
      </c>
      <c r="B35" s="21" t="s">
        <v>287</v>
      </c>
      <c r="C35" s="56">
        <v>120081090</v>
      </c>
      <c r="D35" s="48"/>
      <c r="E35" s="48"/>
      <c r="F35" s="37">
        <f aca="true" t="shared" si="4" ref="F35:H38">F36</f>
        <v>75548.45</v>
      </c>
      <c r="G35" s="37">
        <f t="shared" si="4"/>
        <v>53000</v>
      </c>
      <c r="H35" s="37">
        <f t="shared" si="4"/>
        <v>55200</v>
      </c>
    </row>
    <row r="36" spans="1:8" ht="25.5">
      <c r="A36" s="23">
        <f t="shared" si="0"/>
        <v>25</v>
      </c>
      <c r="B36" s="27" t="s">
        <v>84</v>
      </c>
      <c r="C36" s="56">
        <v>120081090</v>
      </c>
      <c r="D36" s="48" t="s">
        <v>85</v>
      </c>
      <c r="E36" s="48"/>
      <c r="F36" s="37">
        <f t="shared" si="4"/>
        <v>75548.45</v>
      </c>
      <c r="G36" s="37">
        <f t="shared" si="4"/>
        <v>53000</v>
      </c>
      <c r="H36" s="37">
        <f t="shared" si="4"/>
        <v>55200</v>
      </c>
    </row>
    <row r="37" spans="1:8" ht="25.5">
      <c r="A37" s="23">
        <f t="shared" si="0"/>
        <v>26</v>
      </c>
      <c r="B37" s="27" t="s">
        <v>87</v>
      </c>
      <c r="C37" s="56">
        <v>120081090</v>
      </c>
      <c r="D37" s="48" t="s">
        <v>88</v>
      </c>
      <c r="E37" s="48"/>
      <c r="F37" s="37">
        <f t="shared" si="4"/>
        <v>75548.45</v>
      </c>
      <c r="G37" s="37">
        <f t="shared" si="4"/>
        <v>53000</v>
      </c>
      <c r="H37" s="37">
        <f t="shared" si="4"/>
        <v>55200</v>
      </c>
    </row>
    <row r="38" spans="1:8" ht="12.75">
      <c r="A38" s="23">
        <f t="shared" si="0"/>
        <v>27</v>
      </c>
      <c r="B38" s="18" t="s">
        <v>189</v>
      </c>
      <c r="C38" s="56">
        <v>120081090</v>
      </c>
      <c r="D38" s="48" t="s">
        <v>88</v>
      </c>
      <c r="E38" s="48" t="s">
        <v>160</v>
      </c>
      <c r="F38" s="37">
        <f t="shared" si="4"/>
        <v>75548.45</v>
      </c>
      <c r="G38" s="37">
        <f t="shared" si="4"/>
        <v>53000</v>
      </c>
      <c r="H38" s="37">
        <f t="shared" si="4"/>
        <v>55200</v>
      </c>
    </row>
    <row r="39" spans="1:8" ht="12.75">
      <c r="A39" s="23">
        <f t="shared" si="0"/>
        <v>28</v>
      </c>
      <c r="B39" s="18" t="s">
        <v>210</v>
      </c>
      <c r="C39" s="56">
        <v>120081090</v>
      </c>
      <c r="D39" s="48" t="s">
        <v>88</v>
      </c>
      <c r="E39" s="48" t="s">
        <v>172</v>
      </c>
      <c r="F39" s="114">
        <v>75548.45</v>
      </c>
      <c r="G39" s="114">
        <v>53000</v>
      </c>
      <c r="H39" s="114">
        <v>55200</v>
      </c>
    </row>
    <row r="40" spans="1:8" ht="104.25" customHeight="1">
      <c r="A40" s="23">
        <f t="shared" si="0"/>
        <v>29</v>
      </c>
      <c r="B40" s="88" t="s">
        <v>342</v>
      </c>
      <c r="C40" s="91" t="s">
        <v>343</v>
      </c>
      <c r="D40" s="54"/>
      <c r="E40" s="54"/>
      <c r="F40" s="37">
        <f aca="true" t="shared" si="5" ref="F40:H43">F41</f>
        <v>75665</v>
      </c>
      <c r="G40" s="37">
        <f t="shared" si="5"/>
        <v>78693</v>
      </c>
      <c r="H40" s="37">
        <f t="shared" si="5"/>
        <v>81841</v>
      </c>
    </row>
    <row r="41" spans="1:8" ht="25.5">
      <c r="A41" s="23">
        <f t="shared" si="0"/>
        <v>30</v>
      </c>
      <c r="B41" s="19" t="s">
        <v>84</v>
      </c>
      <c r="C41" s="91" t="s">
        <v>343</v>
      </c>
      <c r="D41" s="54" t="s">
        <v>85</v>
      </c>
      <c r="E41" s="54"/>
      <c r="F41" s="37">
        <f t="shared" si="5"/>
        <v>75665</v>
      </c>
      <c r="G41" s="37">
        <f t="shared" si="5"/>
        <v>78693</v>
      </c>
      <c r="H41" s="37">
        <f t="shared" si="5"/>
        <v>81841</v>
      </c>
    </row>
    <row r="42" spans="1:8" ht="25.5">
      <c r="A42" s="23">
        <f t="shared" si="0"/>
        <v>31</v>
      </c>
      <c r="B42" s="19" t="s">
        <v>87</v>
      </c>
      <c r="C42" s="91" t="s">
        <v>343</v>
      </c>
      <c r="D42" s="54" t="s">
        <v>88</v>
      </c>
      <c r="E42" s="54"/>
      <c r="F42" s="37">
        <f t="shared" si="5"/>
        <v>75665</v>
      </c>
      <c r="G42" s="37">
        <f t="shared" si="5"/>
        <v>78693</v>
      </c>
      <c r="H42" s="37">
        <f t="shared" si="5"/>
        <v>81841</v>
      </c>
    </row>
    <row r="43" spans="1:8" ht="12.75">
      <c r="A43" s="23">
        <f t="shared" si="0"/>
        <v>32</v>
      </c>
      <c r="B43" s="19" t="s">
        <v>189</v>
      </c>
      <c r="C43" s="91" t="s">
        <v>343</v>
      </c>
      <c r="D43" s="54" t="s">
        <v>88</v>
      </c>
      <c r="E43" s="54" t="s">
        <v>160</v>
      </c>
      <c r="F43" s="37">
        <f>F44</f>
        <v>75665</v>
      </c>
      <c r="G43" s="37">
        <f t="shared" si="5"/>
        <v>78693</v>
      </c>
      <c r="H43" s="37">
        <f t="shared" si="5"/>
        <v>81841</v>
      </c>
    </row>
    <row r="44" spans="1:8" ht="12.75">
      <c r="A44" s="23">
        <f t="shared" si="0"/>
        <v>33</v>
      </c>
      <c r="B44" s="22" t="s">
        <v>210</v>
      </c>
      <c r="C44" s="91" t="s">
        <v>343</v>
      </c>
      <c r="D44" s="54" t="s">
        <v>88</v>
      </c>
      <c r="E44" s="54" t="s">
        <v>172</v>
      </c>
      <c r="F44" s="37">
        <v>75665</v>
      </c>
      <c r="G44" s="37">
        <v>78693</v>
      </c>
      <c r="H44" s="37">
        <v>81841</v>
      </c>
    </row>
    <row r="45" spans="1:8" ht="25.5">
      <c r="A45" s="23">
        <f t="shared" si="0"/>
        <v>34</v>
      </c>
      <c r="B45" s="22" t="s">
        <v>279</v>
      </c>
      <c r="C45" s="89">
        <v>130000000</v>
      </c>
      <c r="D45" s="90"/>
      <c r="E45" s="90"/>
      <c r="F45" s="37">
        <f>F46+F51</f>
        <v>34700</v>
      </c>
      <c r="G45" s="37">
        <f>G46+G51</f>
        <v>34700</v>
      </c>
      <c r="H45" s="37">
        <f>H46+H51</f>
        <v>34700</v>
      </c>
    </row>
    <row r="46" spans="1:8" ht="89.25">
      <c r="A46" s="23">
        <f t="shared" si="0"/>
        <v>35</v>
      </c>
      <c r="B46" s="22" t="s">
        <v>340</v>
      </c>
      <c r="C46" s="48" t="s">
        <v>341</v>
      </c>
      <c r="D46" s="90"/>
      <c r="E46" s="90"/>
      <c r="F46" s="37">
        <f aca="true" t="shared" si="6" ref="F46:H60">F47</f>
        <v>4700</v>
      </c>
      <c r="G46" s="37">
        <f t="shared" si="6"/>
        <v>4700</v>
      </c>
      <c r="H46" s="37">
        <f t="shared" si="6"/>
        <v>4700</v>
      </c>
    </row>
    <row r="47" spans="1:8" ht="25.5">
      <c r="A47" s="23">
        <f t="shared" si="0"/>
        <v>36</v>
      </c>
      <c r="B47" s="22" t="s">
        <v>142</v>
      </c>
      <c r="C47" s="48" t="s">
        <v>341</v>
      </c>
      <c r="D47" s="90" t="s">
        <v>85</v>
      </c>
      <c r="E47" s="90"/>
      <c r="F47" s="37">
        <f t="shared" si="6"/>
        <v>4700</v>
      </c>
      <c r="G47" s="37">
        <f t="shared" si="6"/>
        <v>4700</v>
      </c>
      <c r="H47" s="37">
        <f t="shared" si="6"/>
        <v>4700</v>
      </c>
    </row>
    <row r="48" spans="1:8" ht="25.5">
      <c r="A48" s="23">
        <f t="shared" si="0"/>
        <v>37</v>
      </c>
      <c r="B48" s="22" t="s">
        <v>87</v>
      </c>
      <c r="C48" s="48" t="s">
        <v>341</v>
      </c>
      <c r="D48" s="90" t="s">
        <v>88</v>
      </c>
      <c r="E48" s="90"/>
      <c r="F48" s="37">
        <f t="shared" si="6"/>
        <v>4700</v>
      </c>
      <c r="G48" s="37">
        <f t="shared" si="6"/>
        <v>4700</v>
      </c>
      <c r="H48" s="37">
        <f t="shared" si="6"/>
        <v>4700</v>
      </c>
    </row>
    <row r="49" spans="1:8" ht="25.5">
      <c r="A49" s="23">
        <f t="shared" si="0"/>
        <v>38</v>
      </c>
      <c r="B49" s="22" t="s">
        <v>194</v>
      </c>
      <c r="C49" s="48" t="s">
        <v>341</v>
      </c>
      <c r="D49" s="90" t="s">
        <v>88</v>
      </c>
      <c r="E49" s="90" t="s">
        <v>170</v>
      </c>
      <c r="F49" s="37">
        <f t="shared" si="6"/>
        <v>4700</v>
      </c>
      <c r="G49" s="37">
        <f t="shared" si="6"/>
        <v>4700</v>
      </c>
      <c r="H49" s="37">
        <f t="shared" si="6"/>
        <v>4700</v>
      </c>
    </row>
    <row r="50" spans="1:8" ht="38.25">
      <c r="A50" s="23">
        <f t="shared" si="0"/>
        <v>39</v>
      </c>
      <c r="B50" s="22" t="s">
        <v>20</v>
      </c>
      <c r="C50" s="48" t="s">
        <v>341</v>
      </c>
      <c r="D50" s="90" t="s">
        <v>88</v>
      </c>
      <c r="E50" s="90" t="s">
        <v>337</v>
      </c>
      <c r="F50" s="115">
        <v>4700</v>
      </c>
      <c r="G50" s="115">
        <v>4700</v>
      </c>
      <c r="H50" s="37">
        <v>4700</v>
      </c>
    </row>
    <row r="51" spans="1:8" ht="89.25">
      <c r="A51" s="23">
        <f t="shared" si="0"/>
        <v>40</v>
      </c>
      <c r="B51" s="22" t="s">
        <v>280</v>
      </c>
      <c r="C51" s="48" t="s">
        <v>272</v>
      </c>
      <c r="D51" s="90"/>
      <c r="E51" s="90"/>
      <c r="F51" s="37">
        <f t="shared" si="6"/>
        <v>30000</v>
      </c>
      <c r="G51" s="37">
        <f t="shared" si="6"/>
        <v>30000</v>
      </c>
      <c r="H51" s="37">
        <f t="shared" si="6"/>
        <v>30000</v>
      </c>
    </row>
    <row r="52" spans="1:8" ht="25.5">
      <c r="A52" s="23">
        <f t="shared" si="0"/>
        <v>41</v>
      </c>
      <c r="B52" s="22" t="s">
        <v>142</v>
      </c>
      <c r="C52" s="48" t="s">
        <v>272</v>
      </c>
      <c r="D52" s="90" t="s">
        <v>85</v>
      </c>
      <c r="E52" s="90"/>
      <c r="F52" s="37">
        <f t="shared" si="6"/>
        <v>30000</v>
      </c>
      <c r="G52" s="37">
        <f t="shared" si="6"/>
        <v>30000</v>
      </c>
      <c r="H52" s="37">
        <f t="shared" si="6"/>
        <v>30000</v>
      </c>
    </row>
    <row r="53" spans="1:8" ht="25.5">
      <c r="A53" s="23">
        <f t="shared" si="0"/>
        <v>42</v>
      </c>
      <c r="B53" s="22" t="s">
        <v>87</v>
      </c>
      <c r="C53" s="48" t="s">
        <v>272</v>
      </c>
      <c r="D53" s="90" t="s">
        <v>88</v>
      </c>
      <c r="E53" s="90"/>
      <c r="F53" s="37">
        <f t="shared" si="6"/>
        <v>30000</v>
      </c>
      <c r="G53" s="37">
        <f t="shared" si="6"/>
        <v>30000</v>
      </c>
      <c r="H53" s="37">
        <f t="shared" si="6"/>
        <v>30000</v>
      </c>
    </row>
    <row r="54" spans="1:8" ht="25.5">
      <c r="A54" s="23">
        <f t="shared" si="0"/>
        <v>43</v>
      </c>
      <c r="B54" s="22" t="s">
        <v>194</v>
      </c>
      <c r="C54" s="48" t="s">
        <v>272</v>
      </c>
      <c r="D54" s="90" t="s">
        <v>88</v>
      </c>
      <c r="E54" s="90" t="s">
        <v>170</v>
      </c>
      <c r="F54" s="37">
        <f t="shared" si="6"/>
        <v>30000</v>
      </c>
      <c r="G54" s="37">
        <f t="shared" si="6"/>
        <v>30000</v>
      </c>
      <c r="H54" s="37">
        <f t="shared" si="6"/>
        <v>30000</v>
      </c>
    </row>
    <row r="55" spans="1:8" ht="25.5">
      <c r="A55" s="23">
        <f t="shared" si="0"/>
        <v>44</v>
      </c>
      <c r="B55" s="22" t="s">
        <v>144</v>
      </c>
      <c r="C55" s="48" t="s">
        <v>272</v>
      </c>
      <c r="D55" s="90" t="s">
        <v>88</v>
      </c>
      <c r="E55" s="90" t="s">
        <v>171</v>
      </c>
      <c r="F55" s="115">
        <v>30000</v>
      </c>
      <c r="G55" s="115">
        <v>30000</v>
      </c>
      <c r="H55" s="37">
        <v>30000</v>
      </c>
    </row>
    <row r="56" spans="1:8" ht="25.5">
      <c r="A56" s="23">
        <f t="shared" si="0"/>
        <v>45</v>
      </c>
      <c r="B56" s="22" t="s">
        <v>61</v>
      </c>
      <c r="C56" s="89">
        <v>140000000</v>
      </c>
      <c r="D56" s="90"/>
      <c r="E56" s="90"/>
      <c r="F56" s="37">
        <f t="shared" si="6"/>
        <v>236670</v>
      </c>
      <c r="G56" s="37">
        <f t="shared" si="6"/>
        <v>236670</v>
      </c>
      <c r="H56" s="37">
        <f t="shared" si="6"/>
        <v>236670</v>
      </c>
    </row>
    <row r="57" spans="1:8" ht="89.25">
      <c r="A57" s="23">
        <f t="shared" si="0"/>
        <v>46</v>
      </c>
      <c r="B57" s="27" t="s">
        <v>280</v>
      </c>
      <c r="C57" s="48" t="s">
        <v>59</v>
      </c>
      <c r="D57" s="90"/>
      <c r="E57" s="90"/>
      <c r="F57" s="37">
        <f t="shared" si="6"/>
        <v>236670</v>
      </c>
      <c r="G57" s="37">
        <f t="shared" si="6"/>
        <v>236670</v>
      </c>
      <c r="H57" s="37">
        <f t="shared" si="6"/>
        <v>236670</v>
      </c>
    </row>
    <row r="58" spans="1:8" ht="25.5">
      <c r="A58" s="23">
        <f t="shared" si="0"/>
        <v>47</v>
      </c>
      <c r="B58" s="27" t="s">
        <v>84</v>
      </c>
      <c r="C58" s="48" t="s">
        <v>59</v>
      </c>
      <c r="D58" s="90" t="s">
        <v>190</v>
      </c>
      <c r="E58" s="90"/>
      <c r="F58" s="37">
        <f t="shared" si="6"/>
        <v>236670</v>
      </c>
      <c r="G58" s="37">
        <f t="shared" si="6"/>
        <v>236670</v>
      </c>
      <c r="H58" s="37">
        <f t="shared" si="6"/>
        <v>236670</v>
      </c>
    </row>
    <row r="59" spans="1:8" ht="25.5">
      <c r="A59" s="23">
        <f t="shared" si="0"/>
        <v>48</v>
      </c>
      <c r="B59" s="27" t="s">
        <v>87</v>
      </c>
      <c r="C59" s="48" t="s">
        <v>59</v>
      </c>
      <c r="D59" s="90" t="s">
        <v>148</v>
      </c>
      <c r="E59" s="90"/>
      <c r="F59" s="37">
        <f t="shared" si="6"/>
        <v>236670</v>
      </c>
      <c r="G59" s="37">
        <f t="shared" si="6"/>
        <v>236670</v>
      </c>
      <c r="H59" s="37">
        <f t="shared" si="6"/>
        <v>236670</v>
      </c>
    </row>
    <row r="60" spans="1:8" ht="25.5">
      <c r="A60" s="23">
        <f t="shared" si="0"/>
        <v>49</v>
      </c>
      <c r="B60" s="27" t="s">
        <v>194</v>
      </c>
      <c r="C60" s="48" t="s">
        <v>59</v>
      </c>
      <c r="D60" s="90" t="s">
        <v>148</v>
      </c>
      <c r="E60" s="90" t="s">
        <v>175</v>
      </c>
      <c r="F60" s="37">
        <f t="shared" si="6"/>
        <v>236670</v>
      </c>
      <c r="G60" s="37">
        <f t="shared" si="6"/>
        <v>236670</v>
      </c>
      <c r="H60" s="37">
        <f t="shared" si="6"/>
        <v>236670</v>
      </c>
    </row>
    <row r="61" spans="1:8" ht="25.5">
      <c r="A61" s="23">
        <f t="shared" si="0"/>
        <v>50</v>
      </c>
      <c r="B61" s="27" t="s">
        <v>87</v>
      </c>
      <c r="C61" s="48" t="s">
        <v>59</v>
      </c>
      <c r="D61" s="90" t="s">
        <v>148</v>
      </c>
      <c r="E61" s="90" t="s">
        <v>176</v>
      </c>
      <c r="F61" s="115">
        <v>236670</v>
      </c>
      <c r="G61" s="115">
        <v>236670</v>
      </c>
      <c r="H61" s="37">
        <v>236670</v>
      </c>
    </row>
    <row r="62" spans="1:8" ht="25.5">
      <c r="A62" s="23">
        <f t="shared" si="0"/>
        <v>51</v>
      </c>
      <c r="B62" s="19" t="s">
        <v>238</v>
      </c>
      <c r="C62" s="56">
        <v>8100000000</v>
      </c>
      <c r="D62" s="24"/>
      <c r="E62" s="54"/>
      <c r="F62" s="37">
        <f>F63</f>
        <v>2412974.55</v>
      </c>
      <c r="G62" s="37">
        <f>G63</f>
        <v>2398048</v>
      </c>
      <c r="H62" s="37">
        <f>H63</f>
        <v>2253266</v>
      </c>
    </row>
    <row r="63" spans="1:8" ht="25.5">
      <c r="A63" s="23">
        <f t="shared" si="0"/>
        <v>52</v>
      </c>
      <c r="B63" s="19" t="s">
        <v>274</v>
      </c>
      <c r="C63" s="56">
        <v>8110000000</v>
      </c>
      <c r="D63" s="24"/>
      <c r="E63" s="54"/>
      <c r="F63" s="37">
        <f>F64+F69+F74+F79</f>
        <v>2412974.55</v>
      </c>
      <c r="G63" s="37">
        <f>G64+G69+G74+G79</f>
        <v>2398048</v>
      </c>
      <c r="H63" s="37">
        <f>H64+H69+H74+H79</f>
        <v>2253266</v>
      </c>
    </row>
    <row r="64" spans="1:8" ht="63.75">
      <c r="A64" s="23">
        <f t="shared" si="0"/>
        <v>53</v>
      </c>
      <c r="B64" s="18" t="s">
        <v>288</v>
      </c>
      <c r="C64" s="56">
        <v>8110051180</v>
      </c>
      <c r="D64" s="48"/>
      <c r="E64" s="48"/>
      <c r="F64" s="37">
        <f>F65</f>
        <v>44787</v>
      </c>
      <c r="G64" s="37">
        <f>G65</f>
        <v>46075</v>
      </c>
      <c r="H64" s="37">
        <f>H65</f>
        <v>0</v>
      </c>
    </row>
    <row r="65" spans="1:8" ht="63.75">
      <c r="A65" s="23">
        <f t="shared" si="0"/>
        <v>54</v>
      </c>
      <c r="B65" s="19" t="s">
        <v>86</v>
      </c>
      <c r="C65" s="56">
        <v>8110051180</v>
      </c>
      <c r="D65" s="48" t="s">
        <v>106</v>
      </c>
      <c r="E65" s="48"/>
      <c r="F65" s="37">
        <f aca="true" t="shared" si="7" ref="F65:H67">F66</f>
        <v>44787</v>
      </c>
      <c r="G65" s="37">
        <f t="shared" si="7"/>
        <v>46075</v>
      </c>
      <c r="H65" s="37">
        <f t="shared" si="7"/>
        <v>0</v>
      </c>
    </row>
    <row r="66" spans="1:8" ht="25.5">
      <c r="A66" s="23">
        <f t="shared" si="0"/>
        <v>55</v>
      </c>
      <c r="B66" s="19" t="s">
        <v>237</v>
      </c>
      <c r="C66" s="91">
        <v>8110051180</v>
      </c>
      <c r="D66" s="54" t="s">
        <v>83</v>
      </c>
      <c r="E66" s="54"/>
      <c r="F66" s="37">
        <f t="shared" si="7"/>
        <v>44787</v>
      </c>
      <c r="G66" s="37">
        <f t="shared" si="7"/>
        <v>46075</v>
      </c>
      <c r="H66" s="37">
        <f t="shared" si="7"/>
        <v>0</v>
      </c>
    </row>
    <row r="67" spans="1:8" ht="12.75">
      <c r="A67" s="23">
        <f t="shared" si="0"/>
        <v>56</v>
      </c>
      <c r="B67" s="18" t="s">
        <v>192</v>
      </c>
      <c r="C67" s="91">
        <v>8110051180</v>
      </c>
      <c r="D67" s="54" t="s">
        <v>83</v>
      </c>
      <c r="E67" s="48" t="s">
        <v>168</v>
      </c>
      <c r="F67" s="37">
        <f t="shared" si="7"/>
        <v>44787</v>
      </c>
      <c r="G67" s="37">
        <f t="shared" si="7"/>
        <v>46075</v>
      </c>
      <c r="H67" s="37">
        <f>H68</f>
        <v>0</v>
      </c>
    </row>
    <row r="68" spans="1:8" ht="12.75">
      <c r="A68" s="23">
        <f t="shared" si="0"/>
        <v>57</v>
      </c>
      <c r="B68" s="18" t="s">
        <v>193</v>
      </c>
      <c r="C68" s="91">
        <v>8110051180</v>
      </c>
      <c r="D68" s="54" t="s">
        <v>83</v>
      </c>
      <c r="E68" s="48" t="s">
        <v>169</v>
      </c>
      <c r="F68" s="37">
        <v>44787</v>
      </c>
      <c r="G68" s="37">
        <v>46075</v>
      </c>
      <c r="H68" s="37">
        <v>0</v>
      </c>
    </row>
    <row r="69" spans="1:8" ht="76.5">
      <c r="A69" s="23">
        <f t="shared" si="0"/>
        <v>58</v>
      </c>
      <c r="B69" s="18" t="s">
        <v>278</v>
      </c>
      <c r="C69" s="56">
        <v>8110075140</v>
      </c>
      <c r="D69" s="48"/>
      <c r="E69" s="48"/>
      <c r="F69" s="37">
        <f aca="true" t="shared" si="8" ref="F69:H72">F70</f>
        <v>208</v>
      </c>
      <c r="G69" s="37">
        <f t="shared" si="8"/>
        <v>208</v>
      </c>
      <c r="H69" s="37">
        <f t="shared" si="8"/>
        <v>208</v>
      </c>
    </row>
    <row r="70" spans="1:8" ht="25.5">
      <c r="A70" s="23">
        <f t="shared" si="0"/>
        <v>59</v>
      </c>
      <c r="B70" s="27" t="s">
        <v>84</v>
      </c>
      <c r="C70" s="89">
        <v>8110075140</v>
      </c>
      <c r="D70" s="90" t="s">
        <v>85</v>
      </c>
      <c r="E70" s="90"/>
      <c r="F70" s="37">
        <f t="shared" si="8"/>
        <v>208</v>
      </c>
      <c r="G70" s="37">
        <f t="shared" si="8"/>
        <v>208</v>
      </c>
      <c r="H70" s="37">
        <f t="shared" si="8"/>
        <v>208</v>
      </c>
    </row>
    <row r="71" spans="1:8" ht="25.5">
      <c r="A71" s="23">
        <f t="shared" si="0"/>
        <v>60</v>
      </c>
      <c r="B71" s="27" t="s">
        <v>87</v>
      </c>
      <c r="C71" s="89">
        <v>8110075140</v>
      </c>
      <c r="D71" s="90" t="s">
        <v>88</v>
      </c>
      <c r="E71" s="90"/>
      <c r="F71" s="37">
        <f t="shared" si="8"/>
        <v>208</v>
      </c>
      <c r="G71" s="37">
        <f t="shared" si="8"/>
        <v>208</v>
      </c>
      <c r="H71" s="37">
        <f t="shared" si="8"/>
        <v>208</v>
      </c>
    </row>
    <row r="72" spans="1:8" ht="12.75">
      <c r="A72" s="23">
        <f t="shared" si="0"/>
        <v>61</v>
      </c>
      <c r="B72" s="18" t="s">
        <v>181</v>
      </c>
      <c r="C72" s="89">
        <v>8110075140</v>
      </c>
      <c r="D72" s="90" t="s">
        <v>88</v>
      </c>
      <c r="E72" s="90" t="s">
        <v>157</v>
      </c>
      <c r="F72" s="37">
        <f t="shared" si="8"/>
        <v>208</v>
      </c>
      <c r="G72" s="37">
        <f t="shared" si="8"/>
        <v>208</v>
      </c>
      <c r="H72" s="37">
        <f t="shared" si="8"/>
        <v>208</v>
      </c>
    </row>
    <row r="73" spans="1:8" ht="12.75">
      <c r="A73" s="23">
        <f t="shared" si="0"/>
        <v>62</v>
      </c>
      <c r="B73" s="18" t="s">
        <v>191</v>
      </c>
      <c r="C73" s="89">
        <v>8110075140</v>
      </c>
      <c r="D73" s="90" t="s">
        <v>88</v>
      </c>
      <c r="E73" s="48" t="s">
        <v>167</v>
      </c>
      <c r="F73" s="37">
        <v>208</v>
      </c>
      <c r="G73" s="37">
        <v>208</v>
      </c>
      <c r="H73" s="37">
        <v>208</v>
      </c>
    </row>
    <row r="74" spans="1:8" ht="51">
      <c r="A74" s="23">
        <f t="shared" si="0"/>
        <v>63</v>
      </c>
      <c r="B74" s="18" t="s">
        <v>275</v>
      </c>
      <c r="C74" s="56">
        <v>8110080050</v>
      </c>
      <c r="D74" s="48"/>
      <c r="E74" s="48"/>
      <c r="F74" s="37">
        <f aca="true" t="shared" si="9" ref="F74:H77">F75</f>
        <v>1000</v>
      </c>
      <c r="G74" s="37">
        <f t="shared" si="9"/>
        <v>1000</v>
      </c>
      <c r="H74" s="37">
        <f t="shared" si="9"/>
        <v>1000</v>
      </c>
    </row>
    <row r="75" spans="1:8" ht="12.75">
      <c r="A75" s="23">
        <f t="shared" si="0"/>
        <v>64</v>
      </c>
      <c r="B75" s="18" t="s">
        <v>240</v>
      </c>
      <c r="C75" s="56">
        <v>8110080050</v>
      </c>
      <c r="D75" s="48" t="s">
        <v>241</v>
      </c>
      <c r="E75" s="48"/>
      <c r="F75" s="37">
        <f t="shared" si="9"/>
        <v>1000</v>
      </c>
      <c r="G75" s="37">
        <f t="shared" si="9"/>
        <v>1000</v>
      </c>
      <c r="H75" s="37">
        <f t="shared" si="9"/>
        <v>1000</v>
      </c>
    </row>
    <row r="76" spans="1:8" ht="12.75">
      <c r="A76" s="23">
        <f t="shared" si="0"/>
        <v>65</v>
      </c>
      <c r="B76" s="18" t="s">
        <v>105</v>
      </c>
      <c r="C76" s="56">
        <v>8110080050</v>
      </c>
      <c r="D76" s="48" t="s">
        <v>104</v>
      </c>
      <c r="E76" s="48"/>
      <c r="F76" s="37">
        <f t="shared" si="9"/>
        <v>1000</v>
      </c>
      <c r="G76" s="37">
        <f t="shared" si="9"/>
        <v>1000</v>
      </c>
      <c r="H76" s="37">
        <f t="shared" si="9"/>
        <v>1000</v>
      </c>
    </row>
    <row r="77" spans="1:8" ht="12.75">
      <c r="A77" s="23">
        <f t="shared" si="0"/>
        <v>66</v>
      </c>
      <c r="B77" s="18" t="s">
        <v>181</v>
      </c>
      <c r="C77" s="56">
        <v>8110080050</v>
      </c>
      <c r="D77" s="48" t="s">
        <v>104</v>
      </c>
      <c r="E77" s="48" t="s">
        <v>157</v>
      </c>
      <c r="F77" s="37">
        <f t="shared" si="9"/>
        <v>1000</v>
      </c>
      <c r="G77" s="37">
        <f t="shared" si="9"/>
        <v>1000</v>
      </c>
      <c r="H77" s="37">
        <f t="shared" si="9"/>
        <v>1000</v>
      </c>
    </row>
    <row r="78" spans="1:8" ht="12.75">
      <c r="A78" s="23">
        <f aca="true" t="shared" si="10" ref="A78:A100">A77+1</f>
        <v>67</v>
      </c>
      <c r="B78" s="18" t="s">
        <v>184</v>
      </c>
      <c r="C78" s="56">
        <v>8110080050</v>
      </c>
      <c r="D78" s="31">
        <v>870</v>
      </c>
      <c r="E78" s="90" t="s">
        <v>166</v>
      </c>
      <c r="F78" s="37">
        <v>1000</v>
      </c>
      <c r="G78" s="37">
        <v>1000</v>
      </c>
      <c r="H78" s="37">
        <v>1000</v>
      </c>
    </row>
    <row r="79" spans="1:8" ht="51">
      <c r="A79" s="23">
        <f t="shared" si="10"/>
        <v>68</v>
      </c>
      <c r="B79" s="19" t="s">
        <v>239</v>
      </c>
      <c r="C79" s="56">
        <v>8110080210</v>
      </c>
      <c r="D79" s="23"/>
      <c r="E79" s="48"/>
      <c r="F79" s="37">
        <f>F80+F84+F88</f>
        <v>2366979.55</v>
      </c>
      <c r="G79" s="37">
        <f>G80+G84+G88</f>
        <v>2350765</v>
      </c>
      <c r="H79" s="37">
        <f>H80+H84+H88</f>
        <v>2252058</v>
      </c>
    </row>
    <row r="80" spans="1:8" ht="63.75">
      <c r="A80" s="23">
        <f t="shared" si="10"/>
        <v>69</v>
      </c>
      <c r="B80" s="19" t="s">
        <v>86</v>
      </c>
      <c r="C80" s="56">
        <v>8110080210</v>
      </c>
      <c r="D80" s="23">
        <v>100</v>
      </c>
      <c r="E80" s="48"/>
      <c r="F80" s="37">
        <f>F81</f>
        <v>1914519</v>
      </c>
      <c r="G80" s="37">
        <f aca="true" t="shared" si="11" ref="G80:H82">G81</f>
        <v>1914519</v>
      </c>
      <c r="H80" s="37">
        <f t="shared" si="11"/>
        <v>1914519</v>
      </c>
    </row>
    <row r="81" spans="1:8" ht="25.5">
      <c r="A81" s="23">
        <f t="shared" si="10"/>
        <v>70</v>
      </c>
      <c r="B81" s="27" t="s">
        <v>237</v>
      </c>
      <c r="C81" s="89">
        <v>8110080210</v>
      </c>
      <c r="D81" s="31">
        <v>120</v>
      </c>
      <c r="E81" s="90"/>
      <c r="F81" s="37">
        <f>F82</f>
        <v>1914519</v>
      </c>
      <c r="G81" s="37">
        <f t="shared" si="11"/>
        <v>1914519</v>
      </c>
      <c r="H81" s="37">
        <f t="shared" si="11"/>
        <v>1914519</v>
      </c>
    </row>
    <row r="82" spans="1:8" ht="12.75">
      <c r="A82" s="23">
        <f t="shared" si="10"/>
        <v>71</v>
      </c>
      <c r="B82" s="18" t="s">
        <v>181</v>
      </c>
      <c r="C82" s="89">
        <v>8110080210</v>
      </c>
      <c r="D82" s="31">
        <v>120</v>
      </c>
      <c r="E82" s="90" t="s">
        <v>157</v>
      </c>
      <c r="F82" s="37">
        <f>F83</f>
        <v>1914519</v>
      </c>
      <c r="G82" s="37">
        <f t="shared" si="11"/>
        <v>1914519</v>
      </c>
      <c r="H82" s="37">
        <f t="shared" si="11"/>
        <v>1914519</v>
      </c>
    </row>
    <row r="83" spans="1:8" ht="51">
      <c r="A83" s="23">
        <f t="shared" si="10"/>
        <v>72</v>
      </c>
      <c r="B83" s="19" t="s">
        <v>183</v>
      </c>
      <c r="C83" s="89">
        <v>8110080210</v>
      </c>
      <c r="D83" s="23">
        <v>120</v>
      </c>
      <c r="E83" s="48" t="s">
        <v>165</v>
      </c>
      <c r="F83" s="37">
        <v>1914519</v>
      </c>
      <c r="G83" s="37">
        <v>1914519</v>
      </c>
      <c r="H83" s="37">
        <v>1914519</v>
      </c>
    </row>
    <row r="84" spans="1:8" ht="25.5">
      <c r="A84" s="23">
        <f t="shared" si="10"/>
        <v>73</v>
      </c>
      <c r="B84" s="27" t="s">
        <v>84</v>
      </c>
      <c r="C84" s="89">
        <v>8110080210</v>
      </c>
      <c r="D84" s="31">
        <v>200</v>
      </c>
      <c r="E84" s="90"/>
      <c r="F84" s="37">
        <f>F85</f>
        <v>449321.55</v>
      </c>
      <c r="G84" s="37">
        <f aca="true" t="shared" si="12" ref="G84:H86">G85</f>
        <v>433107</v>
      </c>
      <c r="H84" s="37">
        <f t="shared" si="12"/>
        <v>334400</v>
      </c>
    </row>
    <row r="85" spans="1:8" ht="25.5">
      <c r="A85" s="23">
        <f t="shared" si="10"/>
        <v>74</v>
      </c>
      <c r="B85" s="27" t="s">
        <v>87</v>
      </c>
      <c r="C85" s="89">
        <v>8110080210</v>
      </c>
      <c r="D85" s="31">
        <v>240</v>
      </c>
      <c r="E85" s="90"/>
      <c r="F85" s="37">
        <f>F86</f>
        <v>449321.55</v>
      </c>
      <c r="G85" s="37">
        <f t="shared" si="12"/>
        <v>433107</v>
      </c>
      <c r="H85" s="37">
        <f t="shared" si="12"/>
        <v>334400</v>
      </c>
    </row>
    <row r="86" spans="1:8" ht="12.75">
      <c r="A86" s="23">
        <f t="shared" si="10"/>
        <v>75</v>
      </c>
      <c r="B86" s="18" t="s">
        <v>181</v>
      </c>
      <c r="C86" s="89">
        <v>8110080210</v>
      </c>
      <c r="D86" s="31">
        <v>240</v>
      </c>
      <c r="E86" s="90" t="s">
        <v>157</v>
      </c>
      <c r="F86" s="37">
        <f>F87</f>
        <v>449321.55</v>
      </c>
      <c r="G86" s="37">
        <f t="shared" si="12"/>
        <v>433107</v>
      </c>
      <c r="H86" s="37">
        <f t="shared" si="12"/>
        <v>334400</v>
      </c>
    </row>
    <row r="87" spans="1:8" ht="51">
      <c r="A87" s="23">
        <f t="shared" si="10"/>
        <v>76</v>
      </c>
      <c r="B87" s="19" t="s">
        <v>183</v>
      </c>
      <c r="C87" s="89">
        <v>8110080210</v>
      </c>
      <c r="D87" s="23">
        <v>240</v>
      </c>
      <c r="E87" s="48" t="s">
        <v>165</v>
      </c>
      <c r="F87" s="37">
        <v>449321.55</v>
      </c>
      <c r="G87" s="37">
        <v>433107</v>
      </c>
      <c r="H87" s="37">
        <v>334400</v>
      </c>
    </row>
    <row r="88" spans="1:8" ht="12.75">
      <c r="A88" s="23">
        <f t="shared" si="10"/>
        <v>77</v>
      </c>
      <c r="B88" s="27" t="s">
        <v>240</v>
      </c>
      <c r="C88" s="89">
        <v>8110080210</v>
      </c>
      <c r="D88" s="31">
        <v>800</v>
      </c>
      <c r="E88" s="90"/>
      <c r="F88" s="37">
        <f aca="true" t="shared" si="13" ref="F88:H89">F89</f>
        <v>3139</v>
      </c>
      <c r="G88" s="37">
        <f>G89</f>
        <v>3139</v>
      </c>
      <c r="H88" s="37">
        <f t="shared" si="13"/>
        <v>3139</v>
      </c>
    </row>
    <row r="89" spans="1:8" ht="12.75">
      <c r="A89" s="23">
        <f t="shared" si="10"/>
        <v>78</v>
      </c>
      <c r="B89" s="27" t="s">
        <v>108</v>
      </c>
      <c r="C89" s="89">
        <v>8110080210</v>
      </c>
      <c r="D89" s="31">
        <v>850</v>
      </c>
      <c r="E89" s="90"/>
      <c r="F89" s="37">
        <f t="shared" si="13"/>
        <v>3139</v>
      </c>
      <c r="G89" s="37">
        <f t="shared" si="13"/>
        <v>3139</v>
      </c>
      <c r="H89" s="37">
        <f t="shared" si="13"/>
        <v>3139</v>
      </c>
    </row>
    <row r="90" spans="1:8" ht="12.75">
      <c r="A90" s="23">
        <f t="shared" si="10"/>
        <v>79</v>
      </c>
      <c r="B90" s="18" t="s">
        <v>181</v>
      </c>
      <c r="C90" s="89">
        <v>8110080210</v>
      </c>
      <c r="D90" s="31">
        <v>850</v>
      </c>
      <c r="E90" s="90" t="s">
        <v>157</v>
      </c>
      <c r="F90" s="37">
        <f>F91</f>
        <v>3139</v>
      </c>
      <c r="G90" s="37">
        <f>G91</f>
        <v>3139</v>
      </c>
      <c r="H90" s="37">
        <f>H91</f>
        <v>3139</v>
      </c>
    </row>
    <row r="91" spans="1:8" ht="51">
      <c r="A91" s="23">
        <f t="shared" si="10"/>
        <v>80</v>
      </c>
      <c r="B91" s="19" t="s">
        <v>183</v>
      </c>
      <c r="C91" s="89">
        <v>8110080210</v>
      </c>
      <c r="D91" s="31">
        <v>850</v>
      </c>
      <c r="E91" s="90" t="s">
        <v>165</v>
      </c>
      <c r="F91" s="37">
        <v>3139</v>
      </c>
      <c r="G91" s="37">
        <v>3139</v>
      </c>
      <c r="H91" s="37">
        <v>3139</v>
      </c>
    </row>
    <row r="92" spans="1:8" ht="38.25">
      <c r="A92" s="23">
        <f t="shared" si="10"/>
        <v>81</v>
      </c>
      <c r="B92" s="19" t="s">
        <v>234</v>
      </c>
      <c r="C92" s="56">
        <v>9100000000</v>
      </c>
      <c r="D92" s="23"/>
      <c r="E92" s="48"/>
      <c r="F92" s="37">
        <f aca="true" t="shared" si="14" ref="F92:H97">F93</f>
        <v>940190</v>
      </c>
      <c r="G92" s="37">
        <f t="shared" si="14"/>
        <v>940190</v>
      </c>
      <c r="H92" s="37">
        <f t="shared" si="14"/>
        <v>940190</v>
      </c>
    </row>
    <row r="93" spans="1:8" ht="12.75">
      <c r="A93" s="23">
        <f t="shared" si="10"/>
        <v>82</v>
      </c>
      <c r="B93" s="18" t="s">
        <v>235</v>
      </c>
      <c r="C93" s="56">
        <v>9110000000</v>
      </c>
      <c r="D93" s="23"/>
      <c r="E93" s="48"/>
      <c r="F93" s="37">
        <f t="shared" si="14"/>
        <v>940190</v>
      </c>
      <c r="G93" s="37">
        <f t="shared" si="14"/>
        <v>940190</v>
      </c>
      <c r="H93" s="37">
        <f t="shared" si="14"/>
        <v>940190</v>
      </c>
    </row>
    <row r="94" spans="1:8" ht="63.75">
      <c r="A94" s="23">
        <f t="shared" si="10"/>
        <v>83</v>
      </c>
      <c r="B94" s="19" t="s">
        <v>236</v>
      </c>
      <c r="C94" s="56">
        <v>9110080210</v>
      </c>
      <c r="D94" s="23"/>
      <c r="E94" s="48"/>
      <c r="F94" s="37">
        <f t="shared" si="14"/>
        <v>940190</v>
      </c>
      <c r="G94" s="37">
        <f t="shared" si="14"/>
        <v>940190</v>
      </c>
      <c r="H94" s="37">
        <f t="shared" si="14"/>
        <v>940190</v>
      </c>
    </row>
    <row r="95" spans="1:8" ht="63.75">
      <c r="A95" s="23">
        <f t="shared" si="10"/>
        <v>84</v>
      </c>
      <c r="B95" s="19" t="s">
        <v>86</v>
      </c>
      <c r="C95" s="56">
        <v>9110080210</v>
      </c>
      <c r="D95" s="23">
        <v>100</v>
      </c>
      <c r="E95" s="48"/>
      <c r="F95" s="37">
        <f t="shared" si="14"/>
        <v>940190</v>
      </c>
      <c r="G95" s="37">
        <f t="shared" si="14"/>
        <v>940190</v>
      </c>
      <c r="H95" s="37">
        <f t="shared" si="14"/>
        <v>940190</v>
      </c>
    </row>
    <row r="96" spans="1:8" ht="25.5">
      <c r="A96" s="23">
        <f t="shared" si="10"/>
        <v>85</v>
      </c>
      <c r="B96" s="27" t="s">
        <v>237</v>
      </c>
      <c r="C96" s="89">
        <v>9110080210</v>
      </c>
      <c r="D96" s="31">
        <v>120</v>
      </c>
      <c r="E96" s="90"/>
      <c r="F96" s="37">
        <f t="shared" si="14"/>
        <v>940190</v>
      </c>
      <c r="G96" s="37">
        <f t="shared" si="14"/>
        <v>940190</v>
      </c>
      <c r="H96" s="37">
        <f t="shared" si="14"/>
        <v>940190</v>
      </c>
    </row>
    <row r="97" spans="1:8" ht="12.75">
      <c r="A97" s="23">
        <f t="shared" si="10"/>
        <v>86</v>
      </c>
      <c r="B97" s="18" t="s">
        <v>181</v>
      </c>
      <c r="C97" s="89">
        <v>9110080210</v>
      </c>
      <c r="D97" s="31">
        <v>120</v>
      </c>
      <c r="E97" s="90" t="s">
        <v>157</v>
      </c>
      <c r="F97" s="37">
        <f t="shared" si="14"/>
        <v>940190</v>
      </c>
      <c r="G97" s="37">
        <f t="shared" si="14"/>
        <v>940190</v>
      </c>
      <c r="H97" s="37">
        <f t="shared" si="14"/>
        <v>940190</v>
      </c>
    </row>
    <row r="98" spans="1:8" ht="38.25">
      <c r="A98" s="23">
        <f t="shared" si="10"/>
        <v>87</v>
      </c>
      <c r="B98" s="19" t="s">
        <v>201</v>
      </c>
      <c r="C98" s="89">
        <v>9110080210</v>
      </c>
      <c r="D98" s="31">
        <v>120</v>
      </c>
      <c r="E98" s="48" t="s">
        <v>164</v>
      </c>
      <c r="F98" s="37">
        <v>940190</v>
      </c>
      <c r="G98" s="37">
        <v>940190</v>
      </c>
      <c r="H98" s="37">
        <v>940190</v>
      </c>
    </row>
    <row r="99" spans="1:8" ht="15">
      <c r="A99" s="23">
        <f t="shared" si="10"/>
        <v>88</v>
      </c>
      <c r="B99" s="18" t="s">
        <v>205</v>
      </c>
      <c r="C99" s="56"/>
      <c r="D99" s="48"/>
      <c r="E99" s="23"/>
      <c r="F99" s="37"/>
      <c r="G99" s="133">
        <v>97635</v>
      </c>
      <c r="H99" s="41">
        <v>193124</v>
      </c>
    </row>
    <row r="100" spans="1:9" s="77" customFormat="1" ht="12.75">
      <c r="A100" s="23">
        <f t="shared" si="10"/>
        <v>89</v>
      </c>
      <c r="B100" s="26" t="s">
        <v>81</v>
      </c>
      <c r="C100" s="92"/>
      <c r="D100" s="93"/>
      <c r="E100" s="94"/>
      <c r="F100" s="36">
        <f>F92+F62+F12+F99</f>
        <v>3901090</v>
      </c>
      <c r="G100" s="36">
        <f>G92+G62+G12+G99</f>
        <v>3905406</v>
      </c>
      <c r="H100" s="36">
        <f>H92+H62+H12+H99</f>
        <v>3862479</v>
      </c>
      <c r="I100" s="116"/>
    </row>
  </sheetData>
  <sheetProtection/>
  <mergeCells count="13">
    <mergeCell ref="A8:A10"/>
    <mergeCell ref="B8:B10"/>
    <mergeCell ref="C8:C10"/>
    <mergeCell ref="D8:D10"/>
    <mergeCell ref="E8:E10"/>
    <mergeCell ref="F8:F10"/>
    <mergeCell ref="A1:H1"/>
    <mergeCell ref="A2:H2"/>
    <mergeCell ref="A3:H3"/>
    <mergeCell ref="A5:H6"/>
    <mergeCell ref="A7:H7"/>
    <mergeCell ref="G8:G10"/>
    <mergeCell ref="H8:H10"/>
  </mergeCells>
  <printOptions/>
  <pageMargins left="0.5905511811023623" right="0.1968503937007874" top="0.1968503937007874" bottom="0.1968503937007874" header="0.11811023622047245" footer="0.1968503937007874"/>
  <pageSetup fitToHeight="0" fitToWidth="1"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www.PHILka.RU</cp:lastModifiedBy>
  <cp:lastPrinted>2021-01-11T09:29:06Z</cp:lastPrinted>
  <dcterms:created xsi:type="dcterms:W3CDTF">2010-12-02T07:50:49Z</dcterms:created>
  <dcterms:modified xsi:type="dcterms:W3CDTF">2021-01-12T03:53:40Z</dcterms:modified>
  <cp:category/>
  <cp:version/>
  <cp:contentType/>
  <cp:contentStatus/>
</cp:coreProperties>
</file>