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075" windowHeight="8625" tabRatio="657" activeTab="5"/>
  </bookViews>
  <sheets>
    <sheet name="текст" sheetId="1" r:id="rId1"/>
    <sheet name="прил 1 источники" sheetId="2" r:id="rId2"/>
    <sheet name="прил 3 доходы" sheetId="3" r:id="rId3"/>
    <sheet name="прил 4 РП" sheetId="4" r:id="rId4"/>
    <sheet name="прил 5 ведом" sheetId="5" r:id="rId5"/>
    <sheet name="прил 6 программы" sheetId="6" r:id="rId6"/>
  </sheets>
  <definedNames/>
  <calcPr fullCalcOnLoad="1"/>
</workbook>
</file>

<file path=xl/sharedStrings.xml><?xml version="1.0" encoding="utf-8"?>
<sst xmlns="http://schemas.openxmlformats.org/spreadsheetml/2006/main" count="922" uniqueCount="327">
  <si>
    <t>0140000000</t>
  </si>
  <si>
    <t>0140082060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</si>
  <si>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  в рамках подпрограммы "Прочие мероприятия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</si>
  <si>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"Прочие мероприятия Захаровского сельсовета" </t>
  </si>
  <si>
    <t>810 2 02 30000 00 0000 150</t>
  </si>
  <si>
    <t>810 2 02 30024 00 0000 150</t>
  </si>
  <si>
    <t>810 2 02 30024 10 0000 150</t>
  </si>
  <si>
    <t>810 2 02 30024 10 4901 150</t>
  </si>
  <si>
    <t>810 2 02 35118 00 0000 150</t>
  </si>
  <si>
    <t>810 2 02 35118 10 0000 150</t>
  </si>
  <si>
    <t>000 2 02 40000 00 0000 150</t>
  </si>
  <si>
    <t>810 2 02 49999 00 0000 150</t>
  </si>
  <si>
    <t>810 2 02 49999 10 0000 150</t>
  </si>
  <si>
    <t>810 2 02 49999 10 0002 150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</si>
  <si>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</si>
  <si>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</si>
  <si>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Дотации бюджетам сельских поселений на выравнивание бюджетной обеспеченности</t>
  </si>
  <si>
    <t>Доходы бюджета поселения  2019 года</t>
  </si>
  <si>
    <t>Доходы бюджета поселения  2020 года</t>
  </si>
  <si>
    <t>Наименование кода классификации доходов бюджета</t>
  </si>
  <si>
    <t>ВСЕГО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</si>
  <si>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</si>
  <si>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</si>
  <si>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</si>
  <si>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</si>
  <si>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</si>
  <si>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</si>
  <si>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</si>
  <si>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                                                                                                Приложение № 1</t>
  </si>
  <si>
    <t>Наименование кода группы,подгруппы,статьи,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</si>
  <si>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 xml:space="preserve">                                                                                                                        Приложение № 5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</si>
  <si>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</si>
  <si>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Итого источников внутреннего финансирования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</si>
  <si>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</si>
  <si>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</si>
  <si>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</si>
  <si>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</si>
  <si>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</si>
  <si>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</si>
  <si>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870</t>
  </si>
  <si>
    <t>Резервные средства</t>
  </si>
  <si>
    <t>100</t>
  </si>
  <si>
    <t>850</t>
  </si>
  <si>
    <t>Уплата налогов, сборов и иных платежей</t>
  </si>
  <si>
    <t>№ строки</t>
  </si>
  <si>
    <t>Субвенции бюджетам на осуществление 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</si>
  <si>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</si>
  <si>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Код бюджетной классификации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</si>
  <si>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</si>
  <si>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</si>
  <si>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</si>
  <si>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</si>
  <si>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</si>
  <si>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</si>
  <si>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</si>
  <si>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182 1 06 06040 00 0000 110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</si>
  <si>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</si>
  <si>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</si>
  <si>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  поселений</t>
  </si>
  <si>
    <t>ИТОГО:</t>
  </si>
  <si>
    <t>Код
строки</t>
  </si>
  <si>
    <t>Наименование показателя</t>
  </si>
  <si>
    <t>Код по бюджетной классификации Российской Федерации</t>
  </si>
  <si>
    <t>раздел подраздел</t>
  </si>
  <si>
    <t>целевая статья</t>
  </si>
  <si>
    <t>вида расходов</t>
  </si>
  <si>
    <t xml:space="preserve">Общегосударственные вопросы                                                          </t>
  </si>
  <si>
    <t>Непрограмные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</si>
  <si>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</si>
  <si>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</si>
  <si>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</si>
  <si>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</si>
  <si>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</si>
  <si>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 xml:space="preserve">                                                                                                                                                                                                 Приложение № 7</t>
  </si>
  <si>
    <t>Другие вопросы в области национальной безопасности и правоохранительной деятельности</t>
  </si>
  <si>
    <t>0130000000</t>
  </si>
  <si>
    <t xml:space="preserve">Культура, кинематография </t>
  </si>
  <si>
    <t>Межбюджетные трансферты</t>
  </si>
  <si>
    <t>540</t>
  </si>
  <si>
    <t>Итого:</t>
  </si>
  <si>
    <t>000 1 08 00000 00 0000 000</t>
  </si>
  <si>
    <t>ГОСУДАРСТВЕННАЯ ПОШЛИНА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</si>
  <si>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</si>
  <si>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</si>
  <si>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</si>
  <si>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</si>
  <si>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межбюджетные трансферты передаваемые бюджетам</t>
  </si>
  <si>
    <t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местного самоуправления</t>
  </si>
  <si>
    <t>0100</t>
  </si>
  <si>
    <t>0400</t>
  </si>
  <si>
    <t>9100000000</t>
  </si>
  <si>
    <t>0110000000</t>
  </si>
  <si>
    <t>0100000000</t>
  </si>
  <si>
    <t>0102</t>
  </si>
  <si>
    <t>0104</t>
  </si>
  <si>
    <t>0111</t>
  </si>
  <si>
    <t>0113</t>
  </si>
  <si>
    <t>0200</t>
  </si>
  <si>
    <t>0203</t>
  </si>
  <si>
    <t>0300</t>
  </si>
  <si>
    <t>0314</t>
  </si>
  <si>
    <t>0409</t>
  </si>
  <si>
    <t>0500</t>
  </si>
  <si>
    <t>0503</t>
  </si>
  <si>
    <t>0800</t>
  </si>
  <si>
    <t>0801</t>
  </si>
  <si>
    <t>8110051180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</si>
  <si>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</si>
  <si>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</si>
  <si>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</si>
  <si>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</si>
  <si>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</si>
  <si>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</si>
  <si>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НАЛОГИ НА ИМУЩЕСТВО</t>
  </si>
  <si>
    <t>182 1 06 06000 00 0000 110</t>
  </si>
  <si>
    <t>Земельный налог</t>
  </si>
  <si>
    <t xml:space="preserve">Дотация на выравнивание  бюджетной обеспеченности </t>
  </si>
  <si>
    <t>Национальная экономика</t>
  </si>
  <si>
    <t>500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</si>
  <si>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</si>
  <si>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</si>
  <si>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</si>
  <si>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</si>
  <si>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 безопасности и правоохранительной деятельности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</si>
  <si>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</si>
  <si>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</si>
  <si>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</si>
  <si>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</si>
  <si>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</si>
  <si>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</si>
  <si>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</si>
  <si>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</si>
  <si>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</si>
  <si>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Условно утвержденные расходы</t>
  </si>
  <si>
    <t>Сумма на 2019 год</t>
  </si>
  <si>
    <t>Дорожное хозяйство (дорожные фонды)</t>
  </si>
  <si>
    <t>Прочие безвозмездные поступления в бюджеты сельских поселений</t>
  </si>
  <si>
    <t>000 1 03 00000 00 0000 000</t>
  </si>
  <si>
    <t>000 1 03 02000 01 0000 110</t>
  </si>
  <si>
    <t>100 1 03 02230 01 0000 110</t>
  </si>
  <si>
    <t>100 1 03 02240 01 0000 110</t>
  </si>
  <si>
    <t>100 1 03 02250 01 0000 110</t>
  </si>
  <si>
    <t>100 1 03 02260 01 0000 110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</si>
  <si>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</si>
  <si>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</si>
  <si>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</si>
  <si>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</si>
  <si>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</si>
  <si>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</si>
  <si>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</si>
  <si>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</si>
  <si>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</si>
  <si>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(рублей)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</si>
  <si>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</si>
  <si>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</si>
  <si>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</si>
  <si>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</si>
  <si>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</si>
  <si>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</si>
  <si>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</si>
  <si>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</si>
  <si>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</si>
  <si>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</si>
  <si>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</si>
  <si>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Земельный налог с организаций</t>
  </si>
  <si>
    <t>182 1 06 06030 00 0000 110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</si>
  <si>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</si>
  <si>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</si>
  <si>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</si>
  <si>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Сумма на 2020 год</t>
  </si>
  <si>
    <t>810 01 05 00 00 00 0000 000</t>
  </si>
  <si>
    <t>810 01 05 00 00 00 0000 500</t>
  </si>
  <si>
    <t>810 01 05 02 00 00 0000 500</t>
  </si>
  <si>
    <t>810 01 05 02 01 00 0000 510</t>
  </si>
  <si>
    <t>810 01 05 02 01 10 0000 510</t>
  </si>
  <si>
    <t>810 01 05 00 00 00 0000 600</t>
  </si>
  <si>
    <t>810 01 05 02 00 00 0000 600</t>
  </si>
  <si>
    <t>810 01 05 02 01 00 0000 610</t>
  </si>
  <si>
    <t>810 01 05 02 01 10 0000 610</t>
  </si>
  <si>
    <t>сход граждан Захаровского сельсовета</t>
  </si>
  <si>
    <t xml:space="preserve">           Красноярский край Казачинский район</t>
  </si>
  <si>
    <t xml:space="preserve">                Глава Захаровского сельсовета:                                                        Розе Т.А.     </t>
  </si>
  <si>
    <t>810 1 08 04000 01 0000 110</t>
  </si>
  <si>
    <t>810 2 02 00000 00 0000 000</t>
  </si>
  <si>
    <t>0110081010</t>
  </si>
  <si>
    <t>0130082020</t>
  </si>
  <si>
    <t xml:space="preserve">Администрация Захаровского сельсовета  Казачинского района Красноярского края                                                      </t>
  </si>
  <si>
    <t>Функционирование 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</si>
  <si>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</si>
  <si>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</si>
  <si>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"Благоустройство территории Захаровского сельсовета" 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</si>
  <si>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Захаровского сельсовета в рамках непрограммных расходов отдельных органов местного самоуправления</t>
  </si>
  <si>
    <t>Подпрограмма "Обеспечение безопасности жителей Захаровского сельсовета"</t>
  </si>
  <si>
    <t>Обеспечение мероприятий по первичным мерам пожарной безопасности в рамках подпрограммы 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</si>
  <si>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Подпрограмма "Содержание автомобильных дорог общего пользования Захаровского сельсовета" </t>
  </si>
  <si>
    <t xml:space="preserve">Мероприятия на 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</si>
  <si>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</si>
  <si>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 "Благоустройство  территории Захаровского сельсовета "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</si>
  <si>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</si>
  <si>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 xml:space="preserve">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</si>
  <si>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непрограммных расходов отдельных органов местного самоуправления</t>
  </si>
  <si>
    <t>Доходы бюджета поселения  2021 года</t>
  </si>
  <si>
    <t xml:space="preserve">Источники внутреннего финансирования дефицита (профицита) бюджета поселения </t>
  </si>
  <si>
    <t>Сумма на 2021 год</t>
  </si>
  <si>
    <t xml:space="preserve"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 </t>
  </si>
  <si>
    <t>всего</t>
  </si>
  <si>
    <t>810 2 02 10000 00 0000 150</t>
  </si>
  <si>
    <t>810 2 02 15001 00 0000 150</t>
  </si>
  <si>
    <t>810 2 02 15001 10 0000 150</t>
  </si>
  <si>
    <t>810 2 02 15001 10 0020 150</t>
  </si>
  <si>
    <t>810 2 02 15001 10 0030 150</t>
  </si>
  <si>
    <t>0120000000</t>
  </si>
  <si>
    <t>0120081090</t>
  </si>
  <si>
    <t>рублей</t>
  </si>
  <si>
    <t xml:space="preserve">                                                                                                                        Приложение № 6</t>
  </si>
  <si>
    <t>Российская Федерация</t>
  </si>
  <si>
    <t>0502</t>
  </si>
  <si>
    <t>0110083010</t>
  </si>
  <si>
    <t xml:space="preserve">Мероприятия в области организации водоснабжения населения 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</si>
  <si>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Комунальное хозяйство</t>
  </si>
  <si>
    <t>810 1 08 04020 01 1000 110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</si>
  <si>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 в том числе по отмененому)</t>
  </si>
  <si>
    <t>Обеспечение пожарной безопасности</t>
  </si>
  <si>
    <t>0310</t>
  </si>
  <si>
    <t>Коммунальное хозяйство</t>
  </si>
  <si>
    <t xml:space="preserve">Муниципальная программа Захаровского сельсовета «Создание безопасных и комфортных условий для проживания на территории Захаровского сельсовета» </t>
  </si>
  <si>
    <t>Обеспечение первичных мер пожарной безопасности за счет средств бюджета поселения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</si>
  <si>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01300S4120</t>
  </si>
  <si>
    <t>Обеспечение 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</si>
  <si>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01200S5080</t>
  </si>
  <si>
    <t xml:space="preserve">     1. Утвердить основные характеристики бюджета поселения на 2020 год и плановый период на 2021 -2022 годов:</t>
  </si>
  <si>
    <t xml:space="preserve">      Настоящее Решение вступает в силу со дня его официального опубликования в периодическом  печатном  издании   «Ведомости органов  местного самоуправления Захаровского сельсовета»   и распространяет свое действие на правоотношения, возникшие с  01 января 2020 года.</t>
  </si>
  <si>
    <t xml:space="preserve">       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2020 год и плановый период 2021-2022 годов</t>
  </si>
  <si>
    <t>Приложение № 4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</si>
  <si>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</si>
  <si>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</si>
  <si>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</si>
  <si>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Дотация бюджетам сельских поселений на выравнивание  бюджетной обеспеченности из районного бюджета за счет субвенции краевого бюджета</t>
  </si>
  <si>
    <t>Дотации бюджетам сельских поселений на выравнивание бюджетной обеспеченности из районного бюджета за счет собственных доходов районного бюджета</t>
  </si>
  <si>
    <t>Иные межбюджетные трансферты бюджета сельского поселения на обеспечение первичных мер пожарной безопасности на территории Захаровского сельсовета в рамках подпрограммы 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</si>
  <si>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к  решению схода граждан Захаровского сельсовета</t>
  </si>
  <si>
    <t>к решению схода граждан Захаровского сельсовета</t>
  </si>
  <si>
    <t>на 2020 год и плановый период 2021 - 2022 годов</t>
  </si>
  <si>
    <t>Сумма на 2022 год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</si>
  <si>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 </t>
  </si>
  <si>
    <t>8110010490</t>
  </si>
  <si>
    <t xml:space="preserve"> РЕШЕНИЕ</t>
  </si>
  <si>
    <t xml:space="preserve">  от 27.12.2019г. №41-115 </t>
  </si>
  <si>
    <t xml:space="preserve">  от 27.12.2019 № 41-115</t>
  </si>
  <si>
    <t xml:space="preserve">  от 27.12.2019 № 41-115+</t>
  </si>
  <si>
    <t xml:space="preserve"> от 27.12.2019  № 41-115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</si>
  <si>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</si>
  <si>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Ведомственная структура расходов бюджета поселения  на 2020 год и плановый период 2021-2022 годов</t>
  </si>
  <si>
    <t xml:space="preserve">    Распределение бюджетных ассигнований по разделам и подразделам бюджетной классификации расходов бюджетов Российской Федерации на 2020 год и плановый период 2021-2022 годов </t>
  </si>
  <si>
    <t>Содержание автомобильных дорог общего пользования местного значения за счет средств дорожного фонда Красноярского края и средств местного бюджета в рамках подпрограммы ""Содержание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</si>
  <si>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"О внесении изменений в Решение схода граждан Захаровского сельсовета от 27 декабря 2019 года № 41-115 «О бюджете Захаровского сельсовета на 2020 год и плановый период 2021-2022 годов" </t>
  </si>
  <si>
    <t>1)    Статью 1 п 1 изложить в следующей редакции:</t>
  </si>
  <si>
    <t xml:space="preserve"> Статья 2.</t>
  </si>
  <si>
    <t xml:space="preserve"> Статья 3.</t>
  </si>
  <si>
    <t>Прочие субсидии бюджетам сельских поселений (на обеспечение первичных мер пожарной безопасности)</t>
  </si>
  <si>
    <t>Прочие субсидии бюджетам сельских поселений (на осуществление расходов, направленных на реализацию мероприятий по поддержке местных инициатив территорий городских и сельских поселений)</t>
  </si>
  <si>
    <t>Прочие межбюджетные трансферты, передаваемые бюджетам сельских поселений (за содействие развитию налогового потенциала)</t>
  </si>
  <si>
    <t>Прочие межбюджетные трансферты, передаваемые бюджетам сельских поселений (на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</si>
  <si>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 xml:space="preserve">                                                                                                Приложение № 2</t>
  </si>
  <si>
    <t xml:space="preserve">                                                                                                Приложение № 3</t>
  </si>
  <si>
    <t>810 2 07 05030 10 0000 150</t>
  </si>
  <si>
    <t>Доходы районного бюджета на 2020 год и плановый период 2021-2022 годов</t>
  </si>
  <si>
    <t>810 2 02 20000 00 0000 150</t>
  </si>
  <si>
    <t>Субсидии бюджетам бюджетной системы Российской Федерации (межбюджетные субсидии)</t>
  </si>
  <si>
    <t>810 2 02 29999 00 0000 150</t>
  </si>
  <si>
    <t>Прочие субсидии</t>
  </si>
  <si>
    <t>810 2 02 29999 10 0000 150</t>
  </si>
  <si>
    <t>Прочие субсидии бюджетам сельских поселений</t>
  </si>
  <si>
    <t>810 2 02 29999 10 1036 150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</si>
  <si>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</si>
  <si>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810 2 02 29999 10 7412 150</t>
  </si>
  <si>
    <t>810 2 02 49999 10 5853 150</t>
  </si>
  <si>
    <t>810 2 02 49999 10 7745 150</t>
  </si>
  <si>
    <t>810 2 07 05000 00 0000 150</t>
  </si>
  <si>
    <t>ПРОЧИЕ БЕЗВОЗМЕЗДНЫЕ ПОСТУПЛЕНИЯ</t>
  </si>
  <si>
    <t>810 2 07 05000 10 0000 150</t>
  </si>
  <si>
    <t>Расходы на реализацию мероприятий по поддержке местных инициатив за счет средств местного бюджета, поступлений от юридических лиц и вкладов граждан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</si>
  <si>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                                                                                                Приложение № 4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</si>
  <si>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по администрации Захаровского сельсовета Казачинского района в рамках непрограмных расходов отдельных органов местного самоуправления</t>
  </si>
  <si>
    <t>9110010360</t>
  </si>
  <si>
    <t>8110010360</t>
  </si>
  <si>
    <t>811W058530</t>
  </si>
  <si>
    <t>Осуществление мероприятий по развитию добровольной пожарной охраны за счет средств краевого бюджета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</si>
  <si>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01300S5100</t>
  </si>
  <si>
    <t>012008S5080</t>
  </si>
  <si>
    <t>012R310601</t>
  </si>
  <si>
    <t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</si>
  <si>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01100S6410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</si>
  <si>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по администрации Захаровского сельсовета в рамках непрограмных расходов администрации Захаровского сельсовета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</si>
  <si>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</t>
  </si>
  <si>
    <t>Прочие субсидии бюджетам сельских поселений (на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по министерству финансов Красноярского края)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</si>
  <si>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</si>
  <si>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сельских поселений (на мероприятия по развитию добровольной пожарной охраны)</t>
  </si>
  <si>
    <t>810 2 02 29999 10 7641 150</t>
  </si>
  <si>
    <t>810 2 02 29999 10 7510 150</t>
  </si>
  <si>
    <t>810 2 02 29999 10 7508 150</t>
  </si>
  <si>
    <t>810 2 02 29999 10 1049 150</t>
  </si>
  <si>
    <t>810 2 02 29999 10 1035 150</t>
  </si>
  <si>
    <t>810 2 02 29999 10 1060 150</t>
  </si>
  <si>
    <t>0110081040</t>
  </si>
  <si>
    <t>81100S7450</t>
  </si>
  <si>
    <t>8110010350</t>
  </si>
  <si>
    <t>9110010350</t>
  </si>
  <si>
    <t>81100S74500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</si>
  <si>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</t>
  </si>
  <si>
    <t>расходы за счет средств районного бюджета за содействие развития налогового потенциала</t>
  </si>
  <si>
    <t>Организация и содержание мест захоронения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</si>
  <si>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0110081050</t>
  </si>
  <si>
    <t>Прочие мероприятия по благоустройству городских округов и поселений в рамках подпрограммы "Благоустройство территории Захаровского сельсовета на 2014-2016 годы" муниципальной программы Захаровского сельсовета "Создание безопасных и комфортных условий для проживания на территории Захаровского сельсовета" на 2014-2016 годы</t>
  </si>
  <si>
    <t>Закупка товаров, работ и услуг для обеспечения государственных (муниципальных) нужд</t>
  </si>
  <si>
    <t>0120081020</t>
  </si>
  <si>
    <t>Содержание автомобильных дорог и инженерных сооружений на них в границах поселений в рамках подпрограммы 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</si>
  <si>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Прочие мероприятия по благоустройству городских округов и поселений в рамках подпрограммы "Благоустройство территории Захаровского сельсовета на 2014-2016 годы"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</si>
  <si>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  от 28.12.2020 № 4-12</t>
  </si>
  <si>
    <t xml:space="preserve">                                                                                                                                                                                                 Приложение № 5</t>
  </si>
  <si>
    <t xml:space="preserve">1) Приложение 1 изложить в новой редакции согласно приложения №1 к настоящему решению
2) Приложение 4 изложить в новой редакции согласно приложения №2 к настоящему решению
3) Приложение 5 изложить в новой редакции согласно приложения №3 к настоящему решению
4) Приложение 6 изложить в новой редакции согласно приложения №4 к настоящему решению      5) Приложение 7 изложить в новой редакции согласно приложения №5 к настоящему решению                                    </t>
  </si>
  <si>
    <t>Статья 1.Внести  в Решение схода граждан Захаровского сельсовета от 27 декабря 2019 года № 41-115 «О бюджете Захаровского сельсовета на 2020 год и плановый период 2021-2022 годов»  следующие изменения</t>
  </si>
  <si>
    <t xml:space="preserve">     1) прогнозируемый общий объем доходов бюджета поселения  на 2020 год  в сумме 3 888 246,39 рублей, на 2021 год в сумме 3 342 407,00 рублей; на 2022 год в сумме 3 351 729,00 рублей;                                                                               </t>
  </si>
  <si>
    <t xml:space="preserve">     2) общий объем расходов бюджета поселения на 2020 год в сумме 3 922 197,42 рублей ; на 2021 год в сумме 3 342 407,00 рублей, в том числе условно утвержденные расходы в сумме 83 560,17 рублей; на 2022 год в сумме 3 351 729,00 рублей, в том числе условно утвержденные расходы в сумме 167 586,45 рублей;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</si>
  <si>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3) дефицит бюджета поселения  на 2020 год  в сумме 33 951,03 рубль,   на плановый период 2021 -2022 годов  в сумме 0,00 рублей;</t>
  </si>
  <si>
    <t xml:space="preserve">     4) источники    внутреннего    финансирования дефицита (профицита) бюджета поселения в сумме 33 951,03 рубль на 2020 год и в  сумме 0,00 рублей на плановый период 2021-2022 годов согласно приложению 1 к настоящему Решению.</t>
  </si>
  <si>
    <t>"28"декабря 2020г                                      с.Захаровка                                                       № 4-12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</si>
</sst>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_-* #,##0.0_р_._-;\-* #,##0.0_р_._-;_-* &quot;-&quot;??_р_._-;_-@_-"/>
    <numFmt numFmtId="179" formatCode="0000000000"/>
    <numFmt numFmtId="180" formatCode="?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6" fillId="24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54" applyNumberFormat="1" applyFont="1" applyFill="1" applyBorder="1" applyAlignment="1">
      <alignment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vertical="center" wrapText="1"/>
      <protection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62" applyNumberFormat="1" applyFont="1" applyFill="1" applyBorder="1" applyAlignment="1">
      <alignment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Fill="1" applyAlignment="1">
      <alignment horizontal="left" vertical="top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179" fontId="6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7" fillId="0" borderId="13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4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62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49" fontId="8" fillId="0" borderId="16" xfId="0" applyNumberFormat="1" applyFont="1" applyBorder="1" applyAlignment="1" applyProtection="1">
      <alignment horizontal="left" wrapText="1"/>
      <protection/>
    </xf>
    <xf numFmtId="180" fontId="8" fillId="0" borderId="17" xfId="0" applyNumberFormat="1" applyFont="1" applyBorder="1" applyAlignment="1" applyProtection="1">
      <alignment horizontal="left" wrapText="1"/>
      <protection/>
    </xf>
    <xf numFmtId="49" fontId="8" fillId="0" borderId="17" xfId="0" applyNumberFormat="1" applyFont="1" applyBorder="1" applyAlignment="1" applyProtection="1">
      <alignment horizontal="left" wrapText="1"/>
      <protection/>
    </xf>
    <xf numFmtId="0" fontId="1" fillId="0" borderId="0" xfId="0" applyNumberFormat="1" applyFont="1" applyFill="1" applyAlignment="1">
      <alignment horizontal="justify" vertical="top"/>
    </xf>
    <xf numFmtId="180" fontId="8" fillId="0" borderId="17" xfId="0" applyNumberFormat="1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9" fontId="6" fillId="0" borderId="0" xfId="59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5"/>
  <sheetViews>
    <sheetView zoomScalePageLayoutView="0" workbookViewId="0" topLeftCell="A16">
      <selection activeCell="A9" sqref="A9"/>
    </sheetView>
  </sheetViews>
  <sheetFormatPr defaultColWidth="9.00390625" defaultRowHeight="12.75"/>
  <cols>
    <col min="1" max="1" width="98.875" style="62" customWidth="1"/>
    <col min="2" max="4" width="9.125" style="54" customWidth="1"/>
    <col min="5" max="5" width="11.00390625" style="54" customWidth="1"/>
    <col min="6" max="16384" width="9.125" style="54" customWidth="1"/>
  </cols>
  <sheetData>
    <row r="1" ht="15.75">
      <c r="A1" s="55" t="s">
        <v>215</v>
      </c>
    </row>
    <row r="2" ht="15.75">
      <c r="A2" s="55" t="s">
        <v>180</v>
      </c>
    </row>
    <row r="3" ht="15.75">
      <c r="A3" s="55" t="s">
        <v>179</v>
      </c>
    </row>
    <row r="4" ht="15.75">
      <c r="A4" s="55"/>
    </row>
    <row r="5" ht="15.75">
      <c r="A5" s="55"/>
    </row>
    <row r="6" ht="15.75">
      <c r="A6" s="55" t="s">
        <v>246</v>
      </c>
    </row>
    <row r="7" ht="15.75">
      <c r="A7" s="55"/>
    </row>
    <row r="8" ht="15.75">
      <c r="A8" s="55"/>
    </row>
    <row r="9" ht="15.75">
      <c r="A9" s="56" t="s">
        <v>326</v>
      </c>
    </row>
    <row r="10" ht="15.75">
      <c r="A10" s="56"/>
    </row>
    <row r="11" ht="37.5" customHeight="1">
      <c r="A11" s="100" t="s">
        <v>255</v>
      </c>
    </row>
    <row r="12" ht="52.5" customHeight="1">
      <c r="A12" s="58" t="s">
        <v>321</v>
      </c>
    </row>
    <row r="13" ht="21.75" customHeight="1">
      <c r="A13" s="101" t="s">
        <v>256</v>
      </c>
    </row>
    <row r="14" ht="31.5">
      <c r="A14" s="58" t="s">
        <v>230</v>
      </c>
    </row>
    <row r="15" ht="33" customHeight="1">
      <c r="A15" s="58" t="s">
        <v>322</v>
      </c>
    </row>
    <row r="16" ht="63">
      <c r="A16" s="58" t="s">
        <v>323</v>
      </c>
    </row>
    <row r="17" ht="31.5">
      <c r="A17" s="58" t="s">
        <v>324</v>
      </c>
    </row>
    <row r="18" ht="47.25">
      <c r="A18" s="58" t="s">
        <v>325</v>
      </c>
    </row>
    <row r="19" ht="15.75">
      <c r="A19" s="106"/>
    </row>
    <row r="20" ht="15.75">
      <c r="A20" s="66" t="s">
        <v>257</v>
      </c>
    </row>
    <row r="21" ht="104.25" customHeight="1">
      <c r="A21" s="102" t="s">
        <v>320</v>
      </c>
    </row>
    <row r="22" ht="15.75">
      <c r="A22" s="66"/>
    </row>
    <row r="23" ht="15.75">
      <c r="A23" s="66" t="s">
        <v>258</v>
      </c>
    </row>
    <row r="24" ht="63">
      <c r="A24" s="57" t="s">
        <v>231</v>
      </c>
    </row>
    <row r="25" ht="15.75">
      <c r="A25" s="57"/>
    </row>
    <row r="26" ht="15.75">
      <c r="A26" s="59"/>
    </row>
    <row r="27" ht="15.75">
      <c r="A27" s="57" t="s">
        <v>181</v>
      </c>
    </row>
    <row r="28" ht="15.75">
      <c r="A28" s="59"/>
    </row>
    <row r="29" ht="15.75">
      <c r="A29" s="59"/>
    </row>
    <row r="31" ht="15.75">
      <c r="A31" s="106"/>
    </row>
    <row r="32" ht="15.75">
      <c r="A32" s="106"/>
    </row>
    <row r="33" ht="15.75">
      <c r="A33" s="59"/>
    </row>
    <row r="34" ht="15.75">
      <c r="A34" s="59"/>
    </row>
    <row r="35" ht="15.75">
      <c r="A35" s="59"/>
    </row>
    <row r="36" ht="15.75">
      <c r="A36" s="59"/>
    </row>
    <row r="37" ht="15.75">
      <c r="A37" s="59"/>
    </row>
    <row r="38" ht="15.75">
      <c r="A38" s="56"/>
    </row>
    <row r="39" ht="15.75">
      <c r="A39" s="60"/>
    </row>
    <row r="40" ht="15.75">
      <c r="A40" s="59"/>
    </row>
    <row r="41" ht="15.75">
      <c r="A41" s="59"/>
    </row>
    <row r="42" ht="15.75">
      <c r="A42" s="59"/>
    </row>
    <row r="43" ht="15.75">
      <c r="A43" s="59"/>
    </row>
    <row r="44" ht="15.75">
      <c r="A44" s="59"/>
    </row>
    <row r="45" ht="15.75">
      <c r="A45" s="60"/>
    </row>
    <row r="46" ht="15.75">
      <c r="A46" s="60"/>
    </row>
    <row r="47" ht="15.75">
      <c r="A47" s="61"/>
    </row>
    <row r="48" ht="15.75">
      <c r="A48" s="59"/>
    </row>
    <row r="49" ht="15.75">
      <c r="A49" s="59"/>
    </row>
    <row r="50" ht="15.75">
      <c r="A50" s="59"/>
    </row>
    <row r="51" ht="15.75">
      <c r="A51" s="59"/>
    </row>
    <row r="52" ht="15.75">
      <c r="A52" s="59"/>
    </row>
    <row r="53" ht="15.75">
      <c r="A53" s="60"/>
    </row>
    <row r="54" ht="15.75">
      <c r="A54" s="60"/>
    </row>
    <row r="55" ht="15.75">
      <c r="A55" s="56"/>
    </row>
    <row r="56" ht="15.75">
      <c r="A56" s="60"/>
    </row>
    <row r="57" ht="15.75">
      <c r="A57" s="59"/>
    </row>
    <row r="58" ht="15.75">
      <c r="A58" s="59"/>
    </row>
    <row r="59" ht="15.75">
      <c r="A59" s="59"/>
    </row>
    <row r="60" ht="15.75">
      <c r="A60" s="59"/>
    </row>
    <row r="61" ht="15.75">
      <c r="A61" s="59"/>
    </row>
    <row r="62" ht="15.75">
      <c r="A62" s="60"/>
    </row>
    <row r="63" ht="15.75">
      <c r="A63" s="60"/>
    </row>
    <row r="64" ht="15.75">
      <c r="A64" s="61"/>
    </row>
    <row r="65" ht="15.75">
      <c r="A65" s="59"/>
    </row>
    <row r="66" ht="15.75">
      <c r="A66" s="59"/>
    </row>
    <row r="67" ht="15.75">
      <c r="A67" s="59"/>
    </row>
    <row r="68" ht="15.75">
      <c r="A68" s="59"/>
    </row>
    <row r="69" ht="15.75">
      <c r="A69" s="59"/>
    </row>
    <row r="70" ht="15.75">
      <c r="A70" s="59"/>
    </row>
    <row r="71" ht="15.75">
      <c r="A71" s="59"/>
    </row>
    <row r="72" ht="15.75">
      <c r="A72" s="59"/>
    </row>
    <row r="73" ht="15.75">
      <c r="A73" s="60"/>
    </row>
    <row r="74" ht="15.75">
      <c r="A74" s="60"/>
    </row>
    <row r="75" ht="15.75">
      <c r="A75" s="61"/>
    </row>
    <row r="76" ht="15.75">
      <c r="A76" s="59"/>
    </row>
    <row r="77" ht="15.75">
      <c r="A77" s="59"/>
    </row>
    <row r="78" ht="15.75">
      <c r="A78" s="59"/>
    </row>
    <row r="79" ht="15.75">
      <c r="A79" s="59"/>
    </row>
    <row r="80" ht="15.75">
      <c r="A80" s="59"/>
    </row>
    <row r="81" ht="15.75">
      <c r="A81" s="60"/>
    </row>
    <row r="82" ht="15.75">
      <c r="A82" s="60"/>
    </row>
    <row r="83" ht="15.75">
      <c r="A83" s="60"/>
    </row>
    <row r="84" ht="15.75">
      <c r="A84" s="60"/>
    </row>
    <row r="85" ht="15.75">
      <c r="A85" s="60"/>
    </row>
    <row r="86" ht="15.75">
      <c r="A86" s="60"/>
    </row>
    <row r="87" ht="15.75">
      <c r="A87" s="60"/>
    </row>
    <row r="88" ht="15.75">
      <c r="A88" s="60"/>
    </row>
    <row r="89" ht="15.75">
      <c r="A89" s="60"/>
    </row>
    <row r="90" ht="15.75">
      <c r="A90" s="60"/>
    </row>
    <row r="91" ht="15.75">
      <c r="A91" s="60"/>
    </row>
    <row r="92" ht="15.75">
      <c r="A92" s="60"/>
    </row>
    <row r="93" ht="15.75">
      <c r="A93" s="60"/>
    </row>
    <row r="94" ht="15.75">
      <c r="A94" s="60"/>
    </row>
    <row r="95" ht="15.75">
      <c r="A95" s="60"/>
    </row>
  </sheetData>
  <sheetProtection/>
  <printOptions/>
  <pageMargins left="0.6692913385826772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6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.25390625" style="0" customWidth="1"/>
    <col min="2" max="2" width="25.625" style="0" customWidth="1"/>
    <col min="3" max="3" width="32.75390625" style="0" customWidth="1"/>
    <col min="4" max="4" width="13.125" style="0" customWidth="1"/>
    <col min="5" max="5" width="12.25390625" style="0" customWidth="1"/>
    <col min="6" max="6" width="12.125" style="0" customWidth="1"/>
  </cols>
  <sheetData>
    <row r="1" spans="1:6" ht="15">
      <c r="A1" s="112" t="s">
        <v>28</v>
      </c>
      <c r="B1" s="112"/>
      <c r="C1" s="112"/>
      <c r="D1" s="112"/>
      <c r="E1" s="112"/>
      <c r="F1" s="112"/>
    </row>
    <row r="2" spans="1:6" ht="15.75" customHeight="1">
      <c r="A2" s="113" t="s">
        <v>241</v>
      </c>
      <c r="B2" s="113"/>
      <c r="C2" s="113"/>
      <c r="D2" s="113"/>
      <c r="E2" s="113"/>
      <c r="F2" s="113"/>
    </row>
    <row r="3" spans="1:6" s="64" customFormat="1" ht="15.75" customHeight="1">
      <c r="A3" s="114" t="s">
        <v>318</v>
      </c>
      <c r="B3" s="114"/>
      <c r="C3" s="114"/>
      <c r="D3" s="114"/>
      <c r="E3" s="114"/>
      <c r="F3" s="114"/>
    </row>
    <row r="5" spans="1:6" ht="15">
      <c r="A5" s="112" t="s">
        <v>28</v>
      </c>
      <c r="B5" s="112"/>
      <c r="C5" s="112"/>
      <c r="D5" s="112"/>
      <c r="E5" s="112"/>
      <c r="F5" s="112"/>
    </row>
    <row r="6" spans="1:6" ht="15.75" customHeight="1">
      <c r="A6" s="113" t="s">
        <v>241</v>
      </c>
      <c r="B6" s="113"/>
      <c r="C6" s="113"/>
      <c r="D6" s="113"/>
      <c r="E6" s="113"/>
      <c r="F6" s="113"/>
    </row>
    <row r="7" spans="1:6" s="64" customFormat="1" ht="15.75" customHeight="1">
      <c r="A7" s="114" t="s">
        <v>247</v>
      </c>
      <c r="B7" s="114"/>
      <c r="C7" s="114"/>
      <c r="D7" s="114"/>
      <c r="E7" s="114"/>
      <c r="F7" s="114"/>
    </row>
    <row r="8" spans="1:6" ht="15">
      <c r="A8" s="7"/>
      <c r="B8" s="7"/>
      <c r="C8" s="7"/>
      <c r="D8" s="7"/>
      <c r="E8" s="7"/>
      <c r="F8" s="7"/>
    </row>
    <row r="9" spans="1:6" ht="15">
      <c r="A9" s="7"/>
      <c r="B9" s="7"/>
      <c r="C9" s="7"/>
      <c r="D9" s="7"/>
      <c r="E9" s="7"/>
      <c r="F9" s="7"/>
    </row>
    <row r="10" spans="1:6" ht="14.25">
      <c r="A10" s="115" t="s">
        <v>202</v>
      </c>
      <c r="B10" s="115"/>
      <c r="C10" s="115"/>
      <c r="D10" s="115"/>
      <c r="E10" s="115"/>
      <c r="F10" s="115"/>
    </row>
    <row r="11" spans="1:6" ht="14.25">
      <c r="A11" s="115" t="s">
        <v>242</v>
      </c>
      <c r="B11" s="115"/>
      <c r="C11" s="115"/>
      <c r="D11" s="115"/>
      <c r="E11" s="115"/>
      <c r="F11" s="115"/>
    </row>
    <row r="12" spans="1:6" ht="15">
      <c r="A12" s="7"/>
      <c r="B12" s="7"/>
      <c r="C12" s="7"/>
      <c r="D12" s="7"/>
      <c r="E12" s="7"/>
      <c r="F12" s="7"/>
    </row>
    <row r="13" spans="1:6" ht="150">
      <c r="A13" s="9" t="s">
        <v>44</v>
      </c>
      <c r="B13" s="9" t="s">
        <v>154</v>
      </c>
      <c r="C13" s="9" t="s">
        <v>29</v>
      </c>
      <c r="D13" s="9" t="s">
        <v>169</v>
      </c>
      <c r="E13" s="9" t="s">
        <v>203</v>
      </c>
      <c r="F13" s="9" t="s">
        <v>243</v>
      </c>
    </row>
    <row r="14" spans="1:6" ht="15">
      <c r="A14" s="10"/>
      <c r="B14" s="12"/>
      <c r="C14" s="12"/>
      <c r="D14" s="12"/>
      <c r="E14" s="12"/>
      <c r="F14" s="12"/>
    </row>
    <row r="15" spans="1:6" ht="15">
      <c r="A15" s="13"/>
      <c r="B15" s="9">
        <v>1</v>
      </c>
      <c r="C15" s="9">
        <v>2</v>
      </c>
      <c r="D15" s="9">
        <v>5</v>
      </c>
      <c r="E15" s="9">
        <v>6</v>
      </c>
      <c r="F15" s="9"/>
    </row>
    <row r="16" spans="1:6" ht="29.25" customHeight="1">
      <c r="A16" s="14">
        <v>1</v>
      </c>
      <c r="B16" s="9" t="s">
        <v>170</v>
      </c>
      <c r="C16" s="12" t="s">
        <v>143</v>
      </c>
      <c r="D16" s="30">
        <f>-D25</f>
        <v>-33951.029999999795</v>
      </c>
      <c r="E16" s="30">
        <f>-E25</f>
        <v>0</v>
      </c>
      <c r="F16" s="30">
        <f>-F25</f>
        <v>0</v>
      </c>
    </row>
    <row r="17" spans="1:9" ht="30.75" customHeight="1">
      <c r="A17" s="14">
        <v>2</v>
      </c>
      <c r="B17" s="9" t="s">
        <v>171</v>
      </c>
      <c r="C17" s="12" t="s">
        <v>144</v>
      </c>
      <c r="D17" s="31">
        <f>D18</f>
        <v>-3888246.39</v>
      </c>
      <c r="E17" s="31">
        <f aca="true" t="shared" si="0" ref="D17:F19">E18</f>
        <v>-3342407</v>
      </c>
      <c r="F17" s="31">
        <f t="shared" si="0"/>
        <v>-3351729</v>
      </c>
      <c r="H17" s="11"/>
      <c r="I17" s="11"/>
    </row>
    <row r="18" spans="1:6" ht="27.75" customHeight="1">
      <c r="A18" s="14">
        <v>3</v>
      </c>
      <c r="B18" s="9" t="s">
        <v>172</v>
      </c>
      <c r="C18" s="12" t="s">
        <v>145</v>
      </c>
      <c r="D18" s="31">
        <f t="shared" si="0"/>
        <v>-3888246.39</v>
      </c>
      <c r="E18" s="31">
        <f t="shared" si="0"/>
        <v>-3342407</v>
      </c>
      <c r="F18" s="31">
        <f t="shared" si="0"/>
        <v>-3351729</v>
      </c>
    </row>
    <row r="19" spans="1:6" ht="30.75" customHeight="1">
      <c r="A19" s="14">
        <v>4</v>
      </c>
      <c r="B19" s="9" t="s">
        <v>173</v>
      </c>
      <c r="C19" s="12" t="s">
        <v>146</v>
      </c>
      <c r="D19" s="31">
        <f t="shared" si="0"/>
        <v>-3888246.39</v>
      </c>
      <c r="E19" s="31">
        <f t="shared" si="0"/>
        <v>-3342407</v>
      </c>
      <c r="F19" s="31">
        <f t="shared" si="0"/>
        <v>-3351729</v>
      </c>
    </row>
    <row r="20" spans="1:6" s="64" customFormat="1" ht="49.5" customHeight="1">
      <c r="A20" s="108">
        <v>5</v>
      </c>
      <c r="B20" s="109" t="s">
        <v>174</v>
      </c>
      <c r="C20" s="110" t="s">
        <v>147</v>
      </c>
      <c r="D20" s="31">
        <v>-3888246.39</v>
      </c>
      <c r="E20" s="31">
        <f>-'прил 3 доходы'!E65</f>
        <v>-3342407</v>
      </c>
      <c r="F20" s="31">
        <f>-'прил 3 доходы'!F65</f>
        <v>-3351729</v>
      </c>
    </row>
    <row r="21" spans="1:6" ht="35.25" customHeight="1">
      <c r="A21" s="14">
        <v>6</v>
      </c>
      <c r="B21" s="9" t="s">
        <v>175</v>
      </c>
      <c r="C21" s="12" t="s">
        <v>148</v>
      </c>
      <c r="D21" s="31">
        <f>D22</f>
        <v>3922197.42</v>
      </c>
      <c r="E21" s="31">
        <f>E22</f>
        <v>3342407</v>
      </c>
      <c r="F21" s="31">
        <f aca="true" t="shared" si="1" ref="E21:F23">F22</f>
        <v>3351729</v>
      </c>
    </row>
    <row r="22" spans="1:6" ht="30.75" customHeight="1">
      <c r="A22" s="14">
        <v>7</v>
      </c>
      <c r="B22" s="9" t="s">
        <v>176</v>
      </c>
      <c r="C22" s="12" t="s">
        <v>149</v>
      </c>
      <c r="D22" s="31">
        <f>D23</f>
        <v>3922197.42</v>
      </c>
      <c r="E22" s="31">
        <f>E23</f>
        <v>3342407</v>
      </c>
      <c r="F22" s="31">
        <f t="shared" si="1"/>
        <v>3351729</v>
      </c>
    </row>
    <row r="23" spans="1:6" ht="34.5" customHeight="1">
      <c r="A23" s="14">
        <v>8</v>
      </c>
      <c r="B23" s="9" t="s">
        <v>177</v>
      </c>
      <c r="C23" s="12" t="s">
        <v>150</v>
      </c>
      <c r="D23" s="31">
        <f>D24</f>
        <v>3922197.42</v>
      </c>
      <c r="E23" s="31">
        <f t="shared" si="1"/>
        <v>3342407</v>
      </c>
      <c r="F23" s="31">
        <f t="shared" si="1"/>
        <v>3351729</v>
      </c>
    </row>
    <row r="24" spans="1:6" ht="36" customHeight="1">
      <c r="A24" s="14">
        <v>9</v>
      </c>
      <c r="B24" s="9" t="s">
        <v>178</v>
      </c>
      <c r="C24" s="12" t="s">
        <v>151</v>
      </c>
      <c r="D24" s="31">
        <v>3922197.42</v>
      </c>
      <c r="E24" s="31">
        <v>3342407</v>
      </c>
      <c r="F24" s="31">
        <v>3351729</v>
      </c>
    </row>
    <row r="25" spans="1:6" ht="39" customHeight="1">
      <c r="A25" s="14">
        <v>10</v>
      </c>
      <c r="B25" s="9"/>
      <c r="C25" s="12" t="s">
        <v>32</v>
      </c>
      <c r="D25" s="30">
        <f>D24+D20</f>
        <v>33951.029999999795</v>
      </c>
      <c r="E25" s="30">
        <f>E24+E20</f>
        <v>0</v>
      </c>
      <c r="F25" s="30">
        <f>F24+F20</f>
        <v>0</v>
      </c>
    </row>
    <row r="26" spans="1:6" ht="14.25">
      <c r="A26" s="3"/>
      <c r="B26" s="3"/>
      <c r="C26" s="3"/>
      <c r="D26" s="3"/>
      <c r="E26" s="3"/>
      <c r="F26" s="3"/>
    </row>
  </sheetData>
  <sheetProtection/>
  <mergeCells count="8">
    <mergeCell ref="A1:F1"/>
    <mergeCell ref="A2:F2"/>
    <mergeCell ref="A3:F3"/>
    <mergeCell ref="A5:F5"/>
    <mergeCell ref="A6:F6"/>
    <mergeCell ref="A7:F7"/>
    <mergeCell ref="A11:F11"/>
    <mergeCell ref="A10:F10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66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3.375" style="38" customWidth="1"/>
    <col min="2" max="2" width="27.875" style="92" customWidth="1"/>
    <col min="3" max="3" width="47.875" style="43" customWidth="1"/>
    <col min="4" max="6" width="12.25390625" style="43" customWidth="1"/>
    <col min="7" max="7" width="14.75390625" style="43" customWidth="1"/>
    <col min="8" max="16384" width="9.00390625" style="38" customWidth="1"/>
  </cols>
  <sheetData>
    <row r="1" spans="1:6" ht="15">
      <c r="A1" s="112" t="s">
        <v>263</v>
      </c>
      <c r="B1" s="112"/>
      <c r="C1" s="112"/>
      <c r="D1" s="112"/>
      <c r="E1" s="112"/>
      <c r="F1" s="112"/>
    </row>
    <row r="2" spans="1:6" ht="15.75" customHeight="1">
      <c r="A2" s="113" t="s">
        <v>241</v>
      </c>
      <c r="B2" s="113"/>
      <c r="C2" s="113"/>
      <c r="D2" s="113"/>
      <c r="E2" s="113"/>
      <c r="F2" s="113"/>
    </row>
    <row r="3" spans="1:6" s="64" customFormat="1" ht="15.75" customHeight="1">
      <c r="A3" s="114" t="s">
        <v>318</v>
      </c>
      <c r="B3" s="114"/>
      <c r="C3" s="114"/>
      <c r="D3" s="114"/>
      <c r="E3" s="114"/>
      <c r="F3" s="114"/>
    </row>
    <row r="4" spans="1:7" ht="12.75" customHeight="1">
      <c r="A4" s="23" t="s">
        <v>31</v>
      </c>
      <c r="B4" s="88"/>
      <c r="C4" s="77"/>
      <c r="D4" s="114" t="s">
        <v>233</v>
      </c>
      <c r="E4" s="114"/>
      <c r="F4" s="114"/>
      <c r="G4" s="77"/>
    </row>
    <row r="5" spans="1:7" ht="14.25" customHeight="1">
      <c r="A5" s="113" t="s">
        <v>240</v>
      </c>
      <c r="B5" s="113"/>
      <c r="C5" s="113"/>
      <c r="D5" s="113"/>
      <c r="E5" s="113"/>
      <c r="F5" s="113"/>
      <c r="G5" s="77"/>
    </row>
    <row r="6" spans="1:7" s="43" customFormat="1" ht="13.5" customHeight="1">
      <c r="A6" s="114" t="s">
        <v>248</v>
      </c>
      <c r="B6" s="114"/>
      <c r="C6" s="114"/>
      <c r="D6" s="114"/>
      <c r="E6" s="114"/>
      <c r="F6" s="114"/>
      <c r="G6" s="77"/>
    </row>
    <row r="7" spans="1:6" ht="10.5" customHeight="1">
      <c r="A7" s="4"/>
      <c r="B7" s="88"/>
      <c r="C7" s="29"/>
      <c r="D7" s="29"/>
      <c r="E7" s="29"/>
      <c r="F7" s="29"/>
    </row>
    <row r="8" spans="1:7" ht="12.75">
      <c r="A8" s="118" t="s">
        <v>266</v>
      </c>
      <c r="B8" s="118"/>
      <c r="C8" s="118"/>
      <c r="D8" s="118"/>
      <c r="E8" s="118"/>
      <c r="F8" s="118"/>
      <c r="G8" s="67"/>
    </row>
    <row r="9" spans="1:6" ht="12.75">
      <c r="A9" s="4" t="s">
        <v>46</v>
      </c>
      <c r="B9" s="88"/>
      <c r="C9" s="29"/>
      <c r="D9" s="119" t="s">
        <v>152</v>
      </c>
      <c r="E9" s="119"/>
      <c r="F9" s="119"/>
    </row>
    <row r="10" spans="1:6" ht="30" customHeight="1">
      <c r="A10" s="120" t="s">
        <v>44</v>
      </c>
      <c r="B10" s="116" t="s">
        <v>47</v>
      </c>
      <c r="C10" s="116" t="s">
        <v>19</v>
      </c>
      <c r="D10" s="116" t="s">
        <v>17</v>
      </c>
      <c r="E10" s="116" t="s">
        <v>18</v>
      </c>
      <c r="F10" s="116" t="s">
        <v>201</v>
      </c>
    </row>
    <row r="11" spans="1:6" ht="45" customHeight="1">
      <c r="A11" s="120"/>
      <c r="B11" s="116"/>
      <c r="C11" s="116"/>
      <c r="D11" s="116"/>
      <c r="E11" s="116"/>
      <c r="F11" s="116"/>
    </row>
    <row r="12" spans="1:6" ht="12.75" customHeight="1">
      <c r="A12" s="16"/>
      <c r="B12" s="86">
        <v>1</v>
      </c>
      <c r="C12" s="86">
        <v>2</v>
      </c>
      <c r="D12" s="86">
        <v>3</v>
      </c>
      <c r="E12" s="86">
        <v>4</v>
      </c>
      <c r="F12" s="86">
        <v>5</v>
      </c>
    </row>
    <row r="13" spans="1:6" ht="17.25" customHeight="1">
      <c r="A13" s="21">
        <v>1</v>
      </c>
      <c r="B13" s="78" t="s">
        <v>48</v>
      </c>
      <c r="C13" s="89" t="s">
        <v>49</v>
      </c>
      <c r="D13" s="32">
        <f>D14+D17+D23+D29</f>
        <v>60413.39</v>
      </c>
      <c r="E13" s="32">
        <f>E14+E17+E23+E29</f>
        <v>68720</v>
      </c>
      <c r="F13" s="32">
        <f>F14+F17+F23+F29</f>
        <v>70688</v>
      </c>
    </row>
    <row r="14" spans="1:6" ht="20.25" customHeight="1">
      <c r="A14" s="21">
        <f>A13+1</f>
        <v>2</v>
      </c>
      <c r="B14" s="86" t="s">
        <v>50</v>
      </c>
      <c r="C14" s="17" t="s">
        <v>51</v>
      </c>
      <c r="D14" s="33">
        <f aca="true" t="shared" si="0" ref="D14:F15">D15</f>
        <v>6418.45</v>
      </c>
      <c r="E14" s="33">
        <f t="shared" si="0"/>
        <v>6696</v>
      </c>
      <c r="F14" s="33">
        <f t="shared" si="0"/>
        <v>6964</v>
      </c>
    </row>
    <row r="15" spans="1:6" ht="15.75" customHeight="1">
      <c r="A15" s="21">
        <f aca="true" t="shared" si="1" ref="A15:A65">A14+1</f>
        <v>3</v>
      </c>
      <c r="B15" s="86" t="s">
        <v>52</v>
      </c>
      <c r="C15" s="17" t="s">
        <v>53</v>
      </c>
      <c r="D15" s="33">
        <f t="shared" si="0"/>
        <v>6418.45</v>
      </c>
      <c r="E15" s="33">
        <f t="shared" si="0"/>
        <v>6696</v>
      </c>
      <c r="F15" s="33">
        <f t="shared" si="0"/>
        <v>6964</v>
      </c>
    </row>
    <row r="16" spans="1:6" ht="69" customHeight="1">
      <c r="A16" s="21">
        <f t="shared" si="1"/>
        <v>4</v>
      </c>
      <c r="B16" s="90" t="s">
        <v>112</v>
      </c>
      <c r="C16" s="17" t="s">
        <v>27</v>
      </c>
      <c r="D16" s="34">
        <v>6418.45</v>
      </c>
      <c r="E16" s="33">
        <v>6696</v>
      </c>
      <c r="F16" s="33">
        <v>6964</v>
      </c>
    </row>
    <row r="17" spans="1:6" ht="40.5" customHeight="1">
      <c r="A17" s="21">
        <f t="shared" si="1"/>
        <v>5</v>
      </c>
      <c r="B17" s="90" t="s">
        <v>137</v>
      </c>
      <c r="C17" s="69" t="s">
        <v>33</v>
      </c>
      <c r="D17" s="34">
        <f>D18</f>
        <v>45164.62</v>
      </c>
      <c r="E17" s="33">
        <f>E18</f>
        <v>52400</v>
      </c>
      <c r="F17" s="33">
        <f>F18</f>
        <v>54100</v>
      </c>
    </row>
    <row r="18" spans="1:6" ht="29.25" customHeight="1">
      <c r="A18" s="21">
        <f t="shared" si="1"/>
        <v>6</v>
      </c>
      <c r="B18" s="90" t="s">
        <v>138</v>
      </c>
      <c r="C18" s="69" t="s">
        <v>34</v>
      </c>
      <c r="D18" s="34">
        <f>D19+D20+D21+D22</f>
        <v>45164.62</v>
      </c>
      <c r="E18" s="33">
        <f>E19+E20+E21+E22</f>
        <v>52400</v>
      </c>
      <c r="F18" s="33">
        <f>F19+F20+F21+F22</f>
        <v>54100</v>
      </c>
    </row>
    <row r="19" spans="1:6" ht="76.5">
      <c r="A19" s="21">
        <f t="shared" si="1"/>
        <v>7</v>
      </c>
      <c r="B19" s="90" t="s">
        <v>139</v>
      </c>
      <c r="C19" s="91" t="s">
        <v>35</v>
      </c>
      <c r="D19" s="34">
        <v>20831.83</v>
      </c>
      <c r="E19" s="33">
        <v>24100</v>
      </c>
      <c r="F19" s="33">
        <v>25100</v>
      </c>
    </row>
    <row r="20" spans="1:6" ht="93.75" customHeight="1">
      <c r="A20" s="21">
        <f t="shared" si="1"/>
        <v>8</v>
      </c>
      <c r="B20" s="90" t="s">
        <v>140</v>
      </c>
      <c r="C20" s="91" t="s">
        <v>36</v>
      </c>
      <c r="D20" s="34">
        <v>149</v>
      </c>
      <c r="E20" s="33">
        <v>100</v>
      </c>
      <c r="F20" s="33">
        <v>100</v>
      </c>
    </row>
    <row r="21" spans="1:6" ht="89.25">
      <c r="A21" s="21">
        <f t="shared" si="1"/>
        <v>9</v>
      </c>
      <c r="B21" s="90" t="s">
        <v>141</v>
      </c>
      <c r="C21" s="91" t="s">
        <v>37</v>
      </c>
      <c r="D21" s="34">
        <v>28024.65</v>
      </c>
      <c r="E21" s="33">
        <v>31400</v>
      </c>
      <c r="F21" s="33">
        <v>32500</v>
      </c>
    </row>
    <row r="22" spans="1:6" ht="81.75" customHeight="1">
      <c r="A22" s="21">
        <f t="shared" si="1"/>
        <v>10</v>
      </c>
      <c r="B22" s="90" t="s">
        <v>142</v>
      </c>
      <c r="C22" s="91" t="s">
        <v>38</v>
      </c>
      <c r="D22" s="34">
        <v>-3840.86</v>
      </c>
      <c r="E22" s="33">
        <v>-3200</v>
      </c>
      <c r="F22" s="33">
        <v>-3600</v>
      </c>
    </row>
    <row r="23" spans="1:6" ht="17.25" customHeight="1">
      <c r="A23" s="21">
        <f t="shared" si="1"/>
        <v>11</v>
      </c>
      <c r="B23" s="86" t="s">
        <v>54</v>
      </c>
      <c r="C23" s="18" t="s">
        <v>113</v>
      </c>
      <c r="D23" s="33">
        <f>D24</f>
        <v>8230.32</v>
      </c>
      <c r="E23" s="33">
        <f>E24</f>
        <v>8524</v>
      </c>
      <c r="F23" s="33">
        <f>F24</f>
        <v>8524</v>
      </c>
    </row>
    <row r="24" spans="1:6" ht="12.75">
      <c r="A24" s="21">
        <f t="shared" si="1"/>
        <v>12</v>
      </c>
      <c r="B24" s="86" t="s">
        <v>114</v>
      </c>
      <c r="C24" s="18" t="s">
        <v>115</v>
      </c>
      <c r="D24" s="35">
        <f>D25+D27</f>
        <v>8230.32</v>
      </c>
      <c r="E24" s="35">
        <f>E25+E27</f>
        <v>8524</v>
      </c>
      <c r="F24" s="35">
        <f>F25+F27</f>
        <v>8524</v>
      </c>
    </row>
    <row r="25" spans="1:6" ht="17.25" customHeight="1">
      <c r="A25" s="21">
        <f t="shared" si="1"/>
        <v>13</v>
      </c>
      <c r="B25" s="86" t="s">
        <v>165</v>
      </c>
      <c r="C25" s="18" t="s">
        <v>164</v>
      </c>
      <c r="D25" s="35">
        <f>D26</f>
        <v>7632.73</v>
      </c>
      <c r="E25" s="35">
        <f>E26</f>
        <v>7640</v>
      </c>
      <c r="F25" s="35">
        <f>F26</f>
        <v>7640</v>
      </c>
    </row>
    <row r="26" spans="1:6" ht="33" customHeight="1">
      <c r="A26" s="21">
        <f t="shared" si="1"/>
        <v>14</v>
      </c>
      <c r="B26" s="86" t="s">
        <v>166</v>
      </c>
      <c r="C26" s="18" t="s">
        <v>167</v>
      </c>
      <c r="D26" s="35">
        <v>7632.73</v>
      </c>
      <c r="E26" s="35">
        <v>7640</v>
      </c>
      <c r="F26" s="35">
        <v>7640</v>
      </c>
    </row>
    <row r="27" spans="1:6" ht="15" customHeight="1">
      <c r="A27" s="21">
        <f t="shared" si="1"/>
        <v>15</v>
      </c>
      <c r="B27" s="86" t="s">
        <v>55</v>
      </c>
      <c r="C27" s="17" t="s">
        <v>56</v>
      </c>
      <c r="D27" s="33">
        <f>D28</f>
        <v>597.59</v>
      </c>
      <c r="E27" s="33">
        <f>E28</f>
        <v>884</v>
      </c>
      <c r="F27" s="33">
        <f>F28</f>
        <v>884</v>
      </c>
    </row>
    <row r="28" spans="1:6" ht="42" customHeight="1">
      <c r="A28" s="21">
        <f t="shared" si="1"/>
        <v>16</v>
      </c>
      <c r="B28" s="86" t="s">
        <v>57</v>
      </c>
      <c r="C28" s="17" t="s">
        <v>58</v>
      </c>
      <c r="D28" s="33">
        <v>597.59</v>
      </c>
      <c r="E28" s="33">
        <v>884</v>
      </c>
      <c r="F28" s="33">
        <v>884</v>
      </c>
    </row>
    <row r="29" spans="1:6" ht="15.75" customHeight="1">
      <c r="A29" s="21">
        <f t="shared" si="1"/>
        <v>17</v>
      </c>
      <c r="B29" s="86" t="s">
        <v>80</v>
      </c>
      <c r="C29" s="17" t="s">
        <v>81</v>
      </c>
      <c r="D29" s="33">
        <f aca="true" t="shared" si="2" ref="D29:F30">D30</f>
        <v>600</v>
      </c>
      <c r="E29" s="33">
        <f>E30</f>
        <v>1100</v>
      </c>
      <c r="F29" s="33">
        <f t="shared" si="2"/>
        <v>1100</v>
      </c>
    </row>
    <row r="30" spans="1:6" ht="44.25" customHeight="1">
      <c r="A30" s="21">
        <f t="shared" si="1"/>
        <v>18</v>
      </c>
      <c r="B30" s="86" t="s">
        <v>182</v>
      </c>
      <c r="C30" s="17" t="s">
        <v>163</v>
      </c>
      <c r="D30" s="33">
        <f t="shared" si="2"/>
        <v>600</v>
      </c>
      <c r="E30" s="33">
        <f>E31</f>
        <v>1100</v>
      </c>
      <c r="F30" s="33">
        <f>F31</f>
        <v>1100</v>
      </c>
    </row>
    <row r="31" spans="1:6" ht="93" customHeight="1">
      <c r="A31" s="21">
        <f t="shared" si="1"/>
        <v>19</v>
      </c>
      <c r="B31" s="86" t="s">
        <v>220</v>
      </c>
      <c r="C31" s="17" t="s">
        <v>221</v>
      </c>
      <c r="D31" s="33">
        <v>600</v>
      </c>
      <c r="E31" s="33">
        <v>1100</v>
      </c>
      <c r="F31" s="33">
        <v>1100</v>
      </c>
    </row>
    <row r="32" spans="1:6" ht="17.25" customHeight="1">
      <c r="A32" s="21">
        <f t="shared" si="1"/>
        <v>20</v>
      </c>
      <c r="B32" s="86" t="s">
        <v>82</v>
      </c>
      <c r="C32" s="89" t="s">
        <v>83</v>
      </c>
      <c r="D32" s="32">
        <f>D33+D62</f>
        <v>3827833</v>
      </c>
      <c r="E32" s="32">
        <f>E33+E62</f>
        <v>3273687</v>
      </c>
      <c r="F32" s="32">
        <f>F33+F62</f>
        <v>3281041</v>
      </c>
    </row>
    <row r="33" spans="1:6" ht="42.75" customHeight="1">
      <c r="A33" s="21">
        <f t="shared" si="1"/>
        <v>21</v>
      </c>
      <c r="B33" s="22" t="s">
        <v>183</v>
      </c>
      <c r="C33" s="17" t="s">
        <v>84</v>
      </c>
      <c r="D33" s="33">
        <f>D34+D39+D50+D56</f>
        <v>3821699</v>
      </c>
      <c r="E33" s="33">
        <f>E34+E39+E50+E56</f>
        <v>3273687</v>
      </c>
      <c r="F33" s="33">
        <f>F34+F39+F50+F56</f>
        <v>3281041</v>
      </c>
    </row>
    <row r="34" spans="1:6" ht="30.75" customHeight="1">
      <c r="A34" s="21">
        <f t="shared" si="1"/>
        <v>22</v>
      </c>
      <c r="B34" s="22" t="s">
        <v>206</v>
      </c>
      <c r="C34" s="87" t="s">
        <v>168</v>
      </c>
      <c r="D34" s="33">
        <f aca="true" t="shared" si="3" ref="D34:F35">D35</f>
        <v>1804787</v>
      </c>
      <c r="E34" s="33">
        <f t="shared" si="3"/>
        <v>1797097</v>
      </c>
      <c r="F34" s="33">
        <f t="shared" si="3"/>
        <v>1797097</v>
      </c>
    </row>
    <row r="35" spans="1:6" ht="28.5" customHeight="1">
      <c r="A35" s="21">
        <f t="shared" si="1"/>
        <v>23</v>
      </c>
      <c r="B35" s="22" t="s">
        <v>207</v>
      </c>
      <c r="C35" s="87" t="s">
        <v>116</v>
      </c>
      <c r="D35" s="33">
        <f>D36</f>
        <v>1804787</v>
      </c>
      <c r="E35" s="33">
        <f t="shared" si="3"/>
        <v>1797097</v>
      </c>
      <c r="F35" s="33">
        <f t="shared" si="3"/>
        <v>1797097</v>
      </c>
    </row>
    <row r="36" spans="1:6" ht="28.5" customHeight="1">
      <c r="A36" s="21">
        <f t="shared" si="1"/>
        <v>24</v>
      </c>
      <c r="B36" s="22" t="s">
        <v>208</v>
      </c>
      <c r="C36" s="87" t="s">
        <v>16</v>
      </c>
      <c r="D36" s="33">
        <f>D37+D38</f>
        <v>1804787</v>
      </c>
      <c r="E36" s="33">
        <f>E37+E38</f>
        <v>1797097</v>
      </c>
      <c r="F36" s="33">
        <f>F37+F38</f>
        <v>1797097</v>
      </c>
    </row>
    <row r="37" spans="1:6" ht="42" customHeight="1">
      <c r="A37" s="21">
        <f t="shared" si="1"/>
        <v>25</v>
      </c>
      <c r="B37" s="22" t="s">
        <v>209</v>
      </c>
      <c r="C37" s="87" t="s">
        <v>237</v>
      </c>
      <c r="D37" s="33">
        <v>38454</v>
      </c>
      <c r="E37" s="33">
        <v>30764</v>
      </c>
      <c r="F37" s="33">
        <v>30764</v>
      </c>
    </row>
    <row r="38" spans="1:6" ht="42" customHeight="1">
      <c r="A38" s="21">
        <f t="shared" si="1"/>
        <v>26</v>
      </c>
      <c r="B38" s="22" t="s">
        <v>210</v>
      </c>
      <c r="C38" s="87" t="s">
        <v>238</v>
      </c>
      <c r="D38" s="33">
        <v>1766333</v>
      </c>
      <c r="E38" s="33">
        <v>1766333</v>
      </c>
      <c r="F38" s="33">
        <v>1766333</v>
      </c>
    </row>
    <row r="39" spans="1:6" ht="24.75" customHeight="1">
      <c r="A39" s="21">
        <f t="shared" si="1"/>
        <v>27</v>
      </c>
      <c r="B39" s="68" t="s">
        <v>267</v>
      </c>
      <c r="C39" s="103" t="s">
        <v>268</v>
      </c>
      <c r="D39" s="33">
        <f aca="true" t="shared" si="4" ref="D39:F40">D40</f>
        <v>597625</v>
      </c>
      <c r="E39" s="33">
        <f t="shared" si="4"/>
        <v>80914</v>
      </c>
      <c r="F39" s="33">
        <f t="shared" si="4"/>
        <v>89446</v>
      </c>
    </row>
    <row r="40" spans="1:6" ht="24.75" customHeight="1">
      <c r="A40" s="21">
        <f t="shared" si="1"/>
        <v>28</v>
      </c>
      <c r="B40" s="68" t="s">
        <v>269</v>
      </c>
      <c r="C40" s="103" t="s">
        <v>270</v>
      </c>
      <c r="D40" s="33">
        <f t="shared" si="4"/>
        <v>597625</v>
      </c>
      <c r="E40" s="33">
        <f t="shared" si="4"/>
        <v>80914</v>
      </c>
      <c r="F40" s="33">
        <f t="shared" si="4"/>
        <v>89446</v>
      </c>
    </row>
    <row r="41" spans="1:6" ht="24.75" customHeight="1">
      <c r="A41" s="21">
        <f t="shared" si="1"/>
        <v>29</v>
      </c>
      <c r="B41" s="68" t="s">
        <v>271</v>
      </c>
      <c r="C41" s="103" t="s">
        <v>272</v>
      </c>
      <c r="D41" s="33">
        <f>D42+D43+D44+D45+D46+D47+D48+D49</f>
        <v>597625</v>
      </c>
      <c r="E41" s="33">
        <f>E42+E43+E44+E45+E46+E47+E48+E49</f>
        <v>80914</v>
      </c>
      <c r="F41" s="33">
        <f>F42+F43+F44+F45+F46+F47+F48+F49</f>
        <v>89446</v>
      </c>
    </row>
    <row r="42" spans="1:6" ht="54.75" customHeight="1">
      <c r="A42" s="21">
        <f t="shared" si="1"/>
        <v>30</v>
      </c>
      <c r="B42" s="68" t="s">
        <v>302</v>
      </c>
      <c r="C42" s="103" t="s">
        <v>295</v>
      </c>
      <c r="D42" s="33">
        <v>10923</v>
      </c>
      <c r="E42" s="33">
        <v>0</v>
      </c>
      <c r="F42" s="33">
        <v>0</v>
      </c>
    </row>
    <row r="43" spans="1:6" ht="52.5" customHeight="1">
      <c r="A43" s="21">
        <f t="shared" si="1"/>
        <v>31</v>
      </c>
      <c r="B43" s="68" t="s">
        <v>273</v>
      </c>
      <c r="C43" s="103" t="s">
        <v>274</v>
      </c>
      <c r="D43" s="33">
        <v>140654</v>
      </c>
      <c r="E43" s="33">
        <v>0</v>
      </c>
      <c r="F43" s="33">
        <v>0</v>
      </c>
    </row>
    <row r="44" spans="1:6" ht="69.75" customHeight="1">
      <c r="A44" s="21">
        <f t="shared" si="1"/>
        <v>32</v>
      </c>
      <c r="B44" s="68" t="s">
        <v>301</v>
      </c>
      <c r="C44" s="103" t="s">
        <v>294</v>
      </c>
      <c r="D44" s="33">
        <v>95619</v>
      </c>
      <c r="E44" s="33">
        <v>0</v>
      </c>
      <c r="F44" s="33">
        <v>0</v>
      </c>
    </row>
    <row r="45" spans="1:6" ht="69.75" customHeight="1">
      <c r="A45" s="21">
        <f t="shared" si="1"/>
        <v>33</v>
      </c>
      <c r="B45" s="68" t="s">
        <v>303</v>
      </c>
      <c r="C45" s="103"/>
      <c r="D45" s="33">
        <v>0</v>
      </c>
      <c r="E45" s="33">
        <v>0</v>
      </c>
      <c r="F45" s="33">
        <v>5484</v>
      </c>
    </row>
    <row r="46" spans="1:6" ht="28.5" customHeight="1">
      <c r="A46" s="21">
        <f t="shared" si="1"/>
        <v>34</v>
      </c>
      <c r="B46" s="68" t="s">
        <v>275</v>
      </c>
      <c r="C46" s="103" t="s">
        <v>259</v>
      </c>
      <c r="D46" s="33">
        <v>3387</v>
      </c>
      <c r="E46" s="33">
        <v>4741</v>
      </c>
      <c r="F46" s="33">
        <v>4741</v>
      </c>
    </row>
    <row r="47" spans="1:6" ht="50.25" customHeight="1">
      <c r="A47" s="21">
        <f t="shared" si="1"/>
        <v>35</v>
      </c>
      <c r="B47" s="68" t="s">
        <v>300</v>
      </c>
      <c r="C47" s="103" t="s">
        <v>296</v>
      </c>
      <c r="D47" s="33">
        <v>73244</v>
      </c>
      <c r="E47" s="33">
        <v>76173</v>
      </c>
      <c r="F47" s="33">
        <v>79221</v>
      </c>
    </row>
    <row r="48" spans="1:6" ht="24.75" customHeight="1">
      <c r="A48" s="21">
        <f t="shared" si="1"/>
        <v>36</v>
      </c>
      <c r="B48" s="68" t="s">
        <v>299</v>
      </c>
      <c r="C48" s="103" t="s">
        <v>297</v>
      </c>
      <c r="D48" s="33">
        <v>100000</v>
      </c>
      <c r="E48" s="33">
        <v>0</v>
      </c>
      <c r="F48" s="33">
        <v>0</v>
      </c>
    </row>
    <row r="49" spans="1:6" ht="50.25" customHeight="1">
      <c r="A49" s="21">
        <f t="shared" si="1"/>
        <v>37</v>
      </c>
      <c r="B49" s="68" t="s">
        <v>298</v>
      </c>
      <c r="C49" s="103" t="s">
        <v>260</v>
      </c>
      <c r="D49" s="33">
        <v>173798</v>
      </c>
      <c r="E49" s="33">
        <v>0</v>
      </c>
      <c r="F49" s="33">
        <v>0</v>
      </c>
    </row>
    <row r="50" spans="1:6" ht="38.25" customHeight="1">
      <c r="A50" s="21">
        <f t="shared" si="1"/>
        <v>38</v>
      </c>
      <c r="B50" s="86" t="s">
        <v>4</v>
      </c>
      <c r="C50" s="17" t="s">
        <v>236</v>
      </c>
      <c r="D50" s="32">
        <f>D51+D54</f>
        <v>49965</v>
      </c>
      <c r="E50" s="32">
        <f>E51+E54</f>
        <v>46765</v>
      </c>
      <c r="F50" s="32">
        <f>F51+F54</f>
        <v>48055</v>
      </c>
    </row>
    <row r="51" spans="1:6" ht="42.75" customHeight="1">
      <c r="A51" s="21">
        <f t="shared" si="1"/>
        <v>39</v>
      </c>
      <c r="B51" s="86" t="s">
        <v>5</v>
      </c>
      <c r="C51" s="17" t="s">
        <v>235</v>
      </c>
      <c r="D51" s="33">
        <f>D53</f>
        <v>215</v>
      </c>
      <c r="E51" s="33">
        <f>E53</f>
        <v>227</v>
      </c>
      <c r="F51" s="33">
        <f>F53</f>
        <v>227</v>
      </c>
    </row>
    <row r="52" spans="1:6" ht="45.75" customHeight="1">
      <c r="A52" s="21">
        <f t="shared" si="1"/>
        <v>40</v>
      </c>
      <c r="B52" s="86" t="s">
        <v>6</v>
      </c>
      <c r="C52" s="17" t="s">
        <v>234</v>
      </c>
      <c r="D52" s="33">
        <f>D53</f>
        <v>215</v>
      </c>
      <c r="E52" s="33">
        <f>E53</f>
        <v>227</v>
      </c>
      <c r="F52" s="33">
        <f>F53</f>
        <v>227</v>
      </c>
    </row>
    <row r="53" spans="1:6" ht="56.25" customHeight="1">
      <c r="A53" s="21">
        <f t="shared" si="1"/>
        <v>41</v>
      </c>
      <c r="B53" s="86" t="s">
        <v>7</v>
      </c>
      <c r="C53" s="17" t="s">
        <v>204</v>
      </c>
      <c r="D53" s="33">
        <v>215</v>
      </c>
      <c r="E53" s="33">
        <v>227</v>
      </c>
      <c r="F53" s="33">
        <v>227</v>
      </c>
    </row>
    <row r="54" spans="1:6" ht="40.5" customHeight="1">
      <c r="A54" s="21">
        <f t="shared" si="1"/>
        <v>42</v>
      </c>
      <c r="B54" s="86" t="s">
        <v>8</v>
      </c>
      <c r="C54" s="17" t="s">
        <v>45</v>
      </c>
      <c r="D54" s="33">
        <f>D55</f>
        <v>49750</v>
      </c>
      <c r="E54" s="33">
        <f>E55</f>
        <v>46538</v>
      </c>
      <c r="F54" s="33">
        <f>F55</f>
        <v>47828</v>
      </c>
    </row>
    <row r="55" spans="1:6" ht="38.25">
      <c r="A55" s="21">
        <f t="shared" si="1"/>
        <v>43</v>
      </c>
      <c r="B55" s="86" t="s">
        <v>9</v>
      </c>
      <c r="C55" s="17" t="s">
        <v>14</v>
      </c>
      <c r="D55" s="33">
        <v>49750</v>
      </c>
      <c r="E55" s="33">
        <v>46538</v>
      </c>
      <c r="F55" s="33">
        <v>47828</v>
      </c>
    </row>
    <row r="56" spans="1:6" ht="12.75">
      <c r="A56" s="21">
        <f t="shared" si="1"/>
        <v>44</v>
      </c>
      <c r="B56" s="78" t="s">
        <v>10</v>
      </c>
      <c r="C56" s="89" t="s">
        <v>85</v>
      </c>
      <c r="D56" s="32">
        <f aca="true" t="shared" si="5" ref="D56:F57">D57</f>
        <v>1369322</v>
      </c>
      <c r="E56" s="32">
        <f t="shared" si="5"/>
        <v>1348911</v>
      </c>
      <c r="F56" s="32">
        <f t="shared" si="5"/>
        <v>1346443</v>
      </c>
    </row>
    <row r="57" spans="1:6" ht="30.75" customHeight="1">
      <c r="A57" s="21">
        <f t="shared" si="1"/>
        <v>45</v>
      </c>
      <c r="B57" s="22" t="s">
        <v>11</v>
      </c>
      <c r="C57" s="17" t="s">
        <v>86</v>
      </c>
      <c r="D57" s="33">
        <f t="shared" si="5"/>
        <v>1369322</v>
      </c>
      <c r="E57" s="33">
        <f t="shared" si="5"/>
        <v>1348911</v>
      </c>
      <c r="F57" s="33">
        <f t="shared" si="5"/>
        <v>1346443</v>
      </c>
    </row>
    <row r="58" spans="1:6" ht="31.5" customHeight="1">
      <c r="A58" s="21">
        <f t="shared" si="1"/>
        <v>46</v>
      </c>
      <c r="B58" s="22" t="s">
        <v>12</v>
      </c>
      <c r="C58" s="17" t="s">
        <v>15</v>
      </c>
      <c r="D58" s="33">
        <f>D59+D60+D61</f>
        <v>1369322</v>
      </c>
      <c r="E58" s="33">
        <f>E59+E60+E61</f>
        <v>1348911</v>
      </c>
      <c r="F58" s="33">
        <f>F59+F60+F61</f>
        <v>1346443</v>
      </c>
    </row>
    <row r="59" spans="1:6" ht="58.5" customHeight="1">
      <c r="A59" s="21">
        <f t="shared" si="1"/>
        <v>47</v>
      </c>
      <c r="B59" s="22" t="s">
        <v>13</v>
      </c>
      <c r="C59" s="17" t="s">
        <v>251</v>
      </c>
      <c r="D59" s="33">
        <v>1357672</v>
      </c>
      <c r="E59" s="33">
        <v>1348911</v>
      </c>
      <c r="F59" s="33">
        <v>1346443</v>
      </c>
    </row>
    <row r="60" spans="1:6" ht="69" customHeight="1">
      <c r="A60" s="21">
        <f t="shared" si="1"/>
        <v>48</v>
      </c>
      <c r="B60" s="68" t="s">
        <v>276</v>
      </c>
      <c r="C60" s="103" t="s">
        <v>262</v>
      </c>
      <c r="D60" s="33">
        <v>11350</v>
      </c>
      <c r="E60" s="33">
        <v>0</v>
      </c>
      <c r="F60" s="33">
        <v>0</v>
      </c>
    </row>
    <row r="61" spans="1:6" ht="35.25" customHeight="1">
      <c r="A61" s="21">
        <f t="shared" si="1"/>
        <v>49</v>
      </c>
      <c r="B61" s="68" t="s">
        <v>277</v>
      </c>
      <c r="C61" s="103" t="s">
        <v>261</v>
      </c>
      <c r="D61" s="33">
        <v>300</v>
      </c>
      <c r="E61" s="33">
        <v>0</v>
      </c>
      <c r="F61" s="33">
        <v>0</v>
      </c>
    </row>
    <row r="62" spans="1:6" ht="32.25" customHeight="1">
      <c r="A62" s="21">
        <f t="shared" si="1"/>
        <v>50</v>
      </c>
      <c r="B62" s="68" t="s">
        <v>278</v>
      </c>
      <c r="C62" s="17" t="s">
        <v>279</v>
      </c>
      <c r="D62" s="33">
        <f>D63</f>
        <v>6134</v>
      </c>
      <c r="E62" s="33">
        <v>0</v>
      </c>
      <c r="F62" s="33">
        <v>0</v>
      </c>
    </row>
    <row r="63" spans="1:6" ht="32.25" customHeight="1">
      <c r="A63" s="21">
        <f t="shared" si="1"/>
        <v>51</v>
      </c>
      <c r="B63" s="68" t="s">
        <v>280</v>
      </c>
      <c r="C63" s="17" t="s">
        <v>136</v>
      </c>
      <c r="D63" s="33">
        <f>D64</f>
        <v>6134</v>
      </c>
      <c r="E63" s="33">
        <v>0</v>
      </c>
      <c r="F63" s="33">
        <v>0</v>
      </c>
    </row>
    <row r="64" spans="1:6" ht="32.25" customHeight="1">
      <c r="A64" s="21">
        <f t="shared" si="1"/>
        <v>52</v>
      </c>
      <c r="B64" s="68" t="s">
        <v>265</v>
      </c>
      <c r="C64" s="17" t="s">
        <v>136</v>
      </c>
      <c r="D64" s="33">
        <v>6134</v>
      </c>
      <c r="E64" s="33">
        <v>0</v>
      </c>
      <c r="F64" s="33">
        <v>0</v>
      </c>
    </row>
    <row r="65" spans="1:6" ht="12.75">
      <c r="A65" s="21">
        <f t="shared" si="1"/>
        <v>53</v>
      </c>
      <c r="B65" s="117" t="s">
        <v>59</v>
      </c>
      <c r="C65" s="117"/>
      <c r="D65" s="32">
        <f>D32+D13</f>
        <v>3888246.39</v>
      </c>
      <c r="E65" s="32">
        <f>E32+E13</f>
        <v>3342407</v>
      </c>
      <c r="F65" s="32">
        <f>F32+F13</f>
        <v>3351729</v>
      </c>
    </row>
    <row r="66" spans="1:6" ht="12.75">
      <c r="A66" s="21"/>
      <c r="B66" s="88"/>
      <c r="C66" s="29"/>
      <c r="D66" s="29"/>
      <c r="E66" s="29"/>
      <c r="F66" s="29"/>
    </row>
  </sheetData>
  <sheetProtection/>
  <mergeCells count="15">
    <mergeCell ref="B65:C65"/>
    <mergeCell ref="A2:F2"/>
    <mergeCell ref="A3:F3"/>
    <mergeCell ref="D4:F4"/>
    <mergeCell ref="A8:F8"/>
    <mergeCell ref="D9:F9"/>
    <mergeCell ref="A10:A11"/>
    <mergeCell ref="B10:B11"/>
    <mergeCell ref="A1:F1"/>
    <mergeCell ref="A5:F5"/>
    <mergeCell ref="A6:F6"/>
    <mergeCell ref="C10:C11"/>
    <mergeCell ref="D10:D11"/>
    <mergeCell ref="E10:E11"/>
    <mergeCell ref="F10:F11"/>
  </mergeCells>
  <printOptions/>
  <pageMargins left="0.7874015748031497" right="0.1968503937007874" top="0.1968503937007874" bottom="0.1968503937007874" header="0.11811023622047245" footer="0.11811023622047245"/>
  <pageSetup fitToHeight="0" fitToWidth="1" horizontalDpi="180" verticalDpi="18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375" style="0" customWidth="1"/>
    <col min="2" max="2" width="67.625" style="0" customWidth="1"/>
    <col min="3" max="3" width="10.25390625" style="0" customWidth="1"/>
    <col min="4" max="4" width="12.00390625" style="0" customWidth="1"/>
    <col min="5" max="5" width="13.875" style="0" customWidth="1"/>
    <col min="6" max="6" width="13.25390625" style="0" customWidth="1"/>
  </cols>
  <sheetData>
    <row r="1" spans="1:6" ht="15">
      <c r="A1" s="112" t="s">
        <v>264</v>
      </c>
      <c r="B1" s="112"/>
      <c r="C1" s="112"/>
      <c r="D1" s="112"/>
      <c r="E1" s="112"/>
      <c r="F1" s="112"/>
    </row>
    <row r="2" spans="1:6" ht="15.75" customHeight="1">
      <c r="A2" s="113" t="s">
        <v>241</v>
      </c>
      <c r="B2" s="113"/>
      <c r="C2" s="113"/>
      <c r="D2" s="113"/>
      <c r="E2" s="113"/>
      <c r="F2" s="113"/>
    </row>
    <row r="3" spans="1:6" s="64" customFormat="1" ht="15.75" customHeight="1">
      <c r="A3" s="114" t="s">
        <v>318</v>
      </c>
      <c r="B3" s="114"/>
      <c r="C3" s="114"/>
      <c r="D3" s="114"/>
      <c r="E3" s="114"/>
      <c r="F3" s="114"/>
    </row>
    <row r="5" spans="1:6" ht="12.75" customHeight="1">
      <c r="A5" s="112" t="s">
        <v>30</v>
      </c>
      <c r="B5" s="112"/>
      <c r="C5" s="112"/>
      <c r="D5" s="112"/>
      <c r="E5" s="112"/>
      <c r="F5" s="112"/>
    </row>
    <row r="6" spans="1:6" ht="14.25" customHeight="1">
      <c r="A6" s="113" t="s">
        <v>241</v>
      </c>
      <c r="B6" s="113"/>
      <c r="C6" s="113"/>
      <c r="D6" s="113"/>
      <c r="E6" s="113"/>
      <c r="F6" s="113"/>
    </row>
    <row r="7" spans="1:6" ht="14.25" customHeight="1">
      <c r="A7" s="113" t="s">
        <v>249</v>
      </c>
      <c r="B7" s="113"/>
      <c r="C7" s="113"/>
      <c r="D7" s="113"/>
      <c r="E7" s="113"/>
      <c r="F7" s="113"/>
    </row>
    <row r="8" ht="11.25" customHeight="1">
      <c r="A8" s="6"/>
    </row>
    <row r="9" spans="1:4" ht="15.75" customHeight="1">
      <c r="A9" s="123" t="s">
        <v>253</v>
      </c>
      <c r="B9" s="123"/>
      <c r="C9" s="123"/>
      <c r="D9" s="123"/>
    </row>
    <row r="10" spans="1:4" ht="33" customHeight="1">
      <c r="A10" s="123"/>
      <c r="B10" s="123"/>
      <c r="C10" s="123"/>
      <c r="D10" s="123"/>
    </row>
    <row r="11" spans="1:6" ht="15.75">
      <c r="A11" s="122" t="s">
        <v>152</v>
      </c>
      <c r="B11" s="122"/>
      <c r="C11" s="122"/>
      <c r="D11" s="122"/>
      <c r="E11" s="122"/>
      <c r="F11" s="122"/>
    </row>
    <row r="12" spans="1:6" ht="47.25" customHeight="1">
      <c r="A12" s="1" t="s">
        <v>153</v>
      </c>
      <c r="B12" s="9" t="s">
        <v>127</v>
      </c>
      <c r="C12" s="1" t="s">
        <v>107</v>
      </c>
      <c r="D12" s="1" t="s">
        <v>134</v>
      </c>
      <c r="E12" s="1" t="s">
        <v>169</v>
      </c>
      <c r="F12" s="1" t="s">
        <v>203</v>
      </c>
    </row>
    <row r="13" spans="1:6" ht="15">
      <c r="A13" s="1"/>
      <c r="B13" s="1">
        <v>1</v>
      </c>
      <c r="C13" s="1">
        <v>2</v>
      </c>
      <c r="D13" s="1">
        <v>3</v>
      </c>
      <c r="E13" s="1">
        <v>3</v>
      </c>
      <c r="F13" s="1">
        <v>3</v>
      </c>
    </row>
    <row r="14" spans="1:6" ht="15" customHeight="1">
      <c r="A14" s="1">
        <v>1</v>
      </c>
      <c r="B14" s="2" t="s">
        <v>108</v>
      </c>
      <c r="C14" s="15" t="s">
        <v>88</v>
      </c>
      <c r="D14" s="30">
        <f>D15+D16+D17+D18</f>
        <v>3046370.7800000003</v>
      </c>
      <c r="E14" s="30">
        <f>E15+E16+E17+E18</f>
        <v>2776914.83</v>
      </c>
      <c r="F14" s="30">
        <f>F15+F16+F17+F18</f>
        <v>2690688.55</v>
      </c>
    </row>
    <row r="15" spans="1:6" ht="33" customHeight="1">
      <c r="A15" s="1">
        <f>A14+1</f>
        <v>2</v>
      </c>
      <c r="B15" s="2" t="s">
        <v>109</v>
      </c>
      <c r="C15" s="15" t="s">
        <v>93</v>
      </c>
      <c r="D15" s="76">
        <v>856157.7</v>
      </c>
      <c r="E15" s="36">
        <v>760551.32</v>
      </c>
      <c r="F15" s="36">
        <v>760551.32</v>
      </c>
    </row>
    <row r="16" spans="1:6" ht="42.75" customHeight="1">
      <c r="A16" s="1">
        <f aca="true" t="shared" si="0" ref="A16:A31">A15+1</f>
        <v>3</v>
      </c>
      <c r="B16" s="2" t="s">
        <v>110</v>
      </c>
      <c r="C16" s="15" t="s">
        <v>94</v>
      </c>
      <c r="D16" s="36">
        <v>2177648.08</v>
      </c>
      <c r="E16" s="36">
        <v>2015136.51</v>
      </c>
      <c r="F16" s="36">
        <v>1928910.23</v>
      </c>
    </row>
    <row r="17" spans="1:6" ht="15.75" customHeight="1">
      <c r="A17" s="1">
        <f t="shared" si="0"/>
        <v>4</v>
      </c>
      <c r="B17" s="2" t="s">
        <v>111</v>
      </c>
      <c r="C17" s="15" t="s">
        <v>95</v>
      </c>
      <c r="D17" s="36">
        <v>1000</v>
      </c>
      <c r="E17" s="36">
        <v>1000</v>
      </c>
      <c r="F17" s="36">
        <v>1000</v>
      </c>
    </row>
    <row r="18" spans="1:6" s="64" customFormat="1" ht="15.75" customHeight="1">
      <c r="A18" s="1">
        <f t="shared" si="0"/>
        <v>5</v>
      </c>
      <c r="B18" s="8" t="s">
        <v>119</v>
      </c>
      <c r="C18" s="99" t="s">
        <v>96</v>
      </c>
      <c r="D18" s="37">
        <v>11565</v>
      </c>
      <c r="E18" s="37">
        <v>227</v>
      </c>
      <c r="F18" s="37">
        <v>227</v>
      </c>
    </row>
    <row r="19" spans="1:6" s="64" customFormat="1" ht="15.75" customHeight="1">
      <c r="A19" s="1">
        <f t="shared" si="0"/>
        <v>6</v>
      </c>
      <c r="B19" s="8" t="s">
        <v>120</v>
      </c>
      <c r="C19" s="99" t="s">
        <v>97</v>
      </c>
      <c r="D19" s="37">
        <f>D20</f>
        <v>49750</v>
      </c>
      <c r="E19" s="37">
        <f>E20</f>
        <v>46538</v>
      </c>
      <c r="F19" s="37">
        <f>F20</f>
        <v>47828</v>
      </c>
    </row>
    <row r="20" spans="1:6" s="64" customFormat="1" ht="15.75" customHeight="1">
      <c r="A20" s="1">
        <f t="shared" si="0"/>
        <v>7</v>
      </c>
      <c r="B20" s="8" t="s">
        <v>121</v>
      </c>
      <c r="C20" s="99" t="s">
        <v>98</v>
      </c>
      <c r="D20" s="37">
        <v>49750</v>
      </c>
      <c r="E20" s="37">
        <v>46538</v>
      </c>
      <c r="F20" s="37">
        <v>47828</v>
      </c>
    </row>
    <row r="21" spans="1:6" s="64" customFormat="1" ht="15.75" customHeight="1">
      <c r="A21" s="1">
        <f t="shared" si="0"/>
        <v>8</v>
      </c>
      <c r="B21" s="8" t="s">
        <v>122</v>
      </c>
      <c r="C21" s="99" t="s">
        <v>99</v>
      </c>
      <c r="D21" s="37">
        <f>D22+D23</f>
        <v>135565</v>
      </c>
      <c r="E21" s="37">
        <f>E22+E23</f>
        <v>16741</v>
      </c>
      <c r="F21" s="37">
        <f>F22+F23</f>
        <v>16741</v>
      </c>
    </row>
    <row r="22" spans="1:6" s="64" customFormat="1" ht="15.75" customHeight="1">
      <c r="A22" s="1">
        <f t="shared" si="0"/>
        <v>9</v>
      </c>
      <c r="B22" s="8" t="s">
        <v>222</v>
      </c>
      <c r="C22" s="99" t="s">
        <v>223</v>
      </c>
      <c r="D22" s="37">
        <v>108565</v>
      </c>
      <c r="E22" s="37">
        <v>4741</v>
      </c>
      <c r="F22" s="37">
        <v>4741</v>
      </c>
    </row>
    <row r="23" spans="1:6" s="64" customFormat="1" ht="31.5" customHeight="1">
      <c r="A23" s="1">
        <f t="shared" si="0"/>
        <v>10</v>
      </c>
      <c r="B23" s="8" t="s">
        <v>123</v>
      </c>
      <c r="C23" s="99" t="s">
        <v>100</v>
      </c>
      <c r="D23" s="37">
        <v>27000</v>
      </c>
      <c r="E23" s="37">
        <v>12000</v>
      </c>
      <c r="F23" s="37">
        <v>12000</v>
      </c>
    </row>
    <row r="24" spans="1:6" s="64" customFormat="1" ht="16.5" customHeight="1">
      <c r="A24" s="1">
        <f t="shared" si="0"/>
        <v>11</v>
      </c>
      <c r="B24" s="8" t="s">
        <v>117</v>
      </c>
      <c r="C24" s="99" t="s">
        <v>89</v>
      </c>
      <c r="D24" s="37">
        <f>D25</f>
        <v>195960.33</v>
      </c>
      <c r="E24" s="37">
        <f>E25</f>
        <v>128573</v>
      </c>
      <c r="F24" s="37">
        <f>F25</f>
        <v>138805</v>
      </c>
    </row>
    <row r="25" spans="1:6" ht="15.75" customHeight="1">
      <c r="A25" s="1">
        <f t="shared" si="0"/>
        <v>12</v>
      </c>
      <c r="B25" s="2" t="s">
        <v>135</v>
      </c>
      <c r="C25" s="15" t="s">
        <v>101</v>
      </c>
      <c r="D25" s="36">
        <v>195960.33</v>
      </c>
      <c r="E25" s="36">
        <v>128573</v>
      </c>
      <c r="F25" s="36">
        <v>138805</v>
      </c>
    </row>
    <row r="26" spans="1:6" ht="15.75" customHeight="1">
      <c r="A26" s="1">
        <f t="shared" si="0"/>
        <v>13</v>
      </c>
      <c r="B26" s="2" t="s">
        <v>124</v>
      </c>
      <c r="C26" s="15" t="s">
        <v>102</v>
      </c>
      <c r="D26" s="36">
        <f>D27+D28</f>
        <v>263961.31</v>
      </c>
      <c r="E26" s="36">
        <f>E27+E28</f>
        <v>59490</v>
      </c>
      <c r="F26" s="36">
        <f>F27+F28</f>
        <v>59490</v>
      </c>
    </row>
    <row r="27" spans="1:6" ht="15.75" customHeight="1">
      <c r="A27" s="1">
        <f t="shared" si="0"/>
        <v>14</v>
      </c>
      <c r="B27" s="2" t="s">
        <v>224</v>
      </c>
      <c r="C27" s="15" t="s">
        <v>216</v>
      </c>
      <c r="D27" s="36">
        <v>11450.66</v>
      </c>
      <c r="E27" s="36">
        <v>10000</v>
      </c>
      <c r="F27" s="36">
        <v>10000</v>
      </c>
    </row>
    <row r="28" spans="1:6" ht="15.75" customHeight="1">
      <c r="A28" s="1">
        <f t="shared" si="0"/>
        <v>15</v>
      </c>
      <c r="B28" s="2" t="s">
        <v>125</v>
      </c>
      <c r="C28" s="15" t="s">
        <v>103</v>
      </c>
      <c r="D28" s="36">
        <v>252510.65</v>
      </c>
      <c r="E28" s="36">
        <v>49490</v>
      </c>
      <c r="F28" s="36">
        <v>49490</v>
      </c>
    </row>
    <row r="29" spans="1:6" ht="33" customHeight="1">
      <c r="A29" s="1">
        <f t="shared" si="0"/>
        <v>16</v>
      </c>
      <c r="B29" s="26" t="s">
        <v>76</v>
      </c>
      <c r="C29" s="15" t="s">
        <v>104</v>
      </c>
      <c r="D29" s="30">
        <f>D30</f>
        <v>230590</v>
      </c>
      <c r="E29" s="30">
        <f>E30</f>
        <v>230590</v>
      </c>
      <c r="F29" s="30">
        <f>F30</f>
        <v>230590</v>
      </c>
    </row>
    <row r="30" spans="1:6" ht="19.5" customHeight="1">
      <c r="A30" s="1">
        <f t="shared" si="0"/>
        <v>17</v>
      </c>
      <c r="B30" s="27" t="s">
        <v>126</v>
      </c>
      <c r="C30" s="15" t="s">
        <v>105</v>
      </c>
      <c r="D30" s="30">
        <v>230590</v>
      </c>
      <c r="E30" s="30">
        <v>230590</v>
      </c>
      <c r="F30" s="30">
        <v>230590</v>
      </c>
    </row>
    <row r="31" spans="1:6" ht="17.25" customHeight="1">
      <c r="A31" s="1">
        <f t="shared" si="0"/>
        <v>18</v>
      </c>
      <c r="B31" s="2" t="s">
        <v>133</v>
      </c>
      <c r="C31" s="15"/>
      <c r="D31" s="30"/>
      <c r="E31" s="30">
        <v>83560.17</v>
      </c>
      <c r="F31" s="30">
        <v>167586.45</v>
      </c>
    </row>
    <row r="32" spans="1:6" ht="17.25" customHeight="1">
      <c r="A32" s="121" t="s">
        <v>205</v>
      </c>
      <c r="B32" s="121"/>
      <c r="C32" s="15"/>
      <c r="D32" s="30">
        <f>D14+D21+D24+D26+D29+D19</f>
        <v>3922197.4200000004</v>
      </c>
      <c r="E32" s="30">
        <f>E14+E21+E24+E26+E29+E19+E31</f>
        <v>3342407</v>
      </c>
      <c r="F32" s="30">
        <f>F14+F21+F24+F26+F29+F19+F31</f>
        <v>3351729</v>
      </c>
    </row>
    <row r="33" spans="4:6" ht="12.75">
      <c r="D33" s="65"/>
      <c r="E33" s="65"/>
      <c r="F33" s="65"/>
    </row>
    <row r="50" ht="102" customHeight="1"/>
  </sheetData>
  <sheetProtection/>
  <mergeCells count="9">
    <mergeCell ref="A32:B32"/>
    <mergeCell ref="A1:F1"/>
    <mergeCell ref="A2:F2"/>
    <mergeCell ref="A3:F3"/>
    <mergeCell ref="A5:F5"/>
    <mergeCell ref="A6:F6"/>
    <mergeCell ref="A7:F7"/>
    <mergeCell ref="A11:F11"/>
    <mergeCell ref="A9:D10"/>
  </mergeCells>
  <printOptions/>
  <pageMargins left="0.3937007874015748" right="0.1968503937007874" top="0.1968503937007874" bottom="0.1968503937007874" header="0.1968503937007874" footer="0.11811023622047245"/>
  <pageSetup fitToHeight="1" fitToWidth="1" horizontalDpi="180" verticalDpi="18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41"/>
  <sheetViews>
    <sheetView zoomScalePageLayoutView="0" workbookViewId="0" topLeftCell="A130">
      <selection activeCell="B132" sqref="B132"/>
    </sheetView>
  </sheetViews>
  <sheetFormatPr defaultColWidth="9.00390625" defaultRowHeight="12.75"/>
  <cols>
    <col min="1" max="1" width="4.375" style="38" customWidth="1"/>
    <col min="2" max="2" width="31.375" style="43" customWidth="1"/>
    <col min="3" max="3" width="6.00390625" style="92" customWidth="1"/>
    <col min="4" max="4" width="5.875" style="92" customWidth="1"/>
    <col min="5" max="5" width="10.625" style="92" customWidth="1"/>
    <col min="6" max="6" width="5.875" style="92" customWidth="1"/>
    <col min="7" max="7" width="12.25390625" style="43" customWidth="1"/>
    <col min="8" max="8" width="12.125" style="43" customWidth="1"/>
    <col min="9" max="9" width="10.375" style="43" customWidth="1"/>
    <col min="10" max="11" width="5.875" style="43" customWidth="1"/>
    <col min="12" max="13" width="5.875" style="38" customWidth="1"/>
    <col min="14" max="16384" width="9.00390625" style="38" customWidth="1"/>
  </cols>
  <sheetData>
    <row r="1" spans="1:9" ht="15">
      <c r="A1" s="112" t="s">
        <v>282</v>
      </c>
      <c r="B1" s="112"/>
      <c r="C1" s="112"/>
      <c r="D1" s="112"/>
      <c r="E1" s="112"/>
      <c r="F1" s="112"/>
      <c r="G1" s="112"/>
      <c r="H1" s="112"/>
      <c r="I1" s="112"/>
    </row>
    <row r="2" spans="1:9" ht="15.75" customHeight="1">
      <c r="A2" s="113" t="s">
        <v>241</v>
      </c>
      <c r="B2" s="113"/>
      <c r="C2" s="113"/>
      <c r="D2" s="113"/>
      <c r="E2" s="113"/>
      <c r="F2" s="113"/>
      <c r="G2" s="113"/>
      <c r="H2" s="113"/>
      <c r="I2" s="113"/>
    </row>
    <row r="3" spans="1:9" s="64" customFormat="1" ht="15.75" customHeight="1">
      <c r="A3" s="114" t="s">
        <v>318</v>
      </c>
      <c r="B3" s="114"/>
      <c r="C3" s="114"/>
      <c r="D3" s="114"/>
      <c r="E3" s="114"/>
      <c r="F3" s="114"/>
      <c r="G3" s="114"/>
      <c r="H3" s="114"/>
      <c r="I3" s="114"/>
    </row>
    <row r="4" spans="4:9" ht="15">
      <c r="D4" s="126" t="s">
        <v>214</v>
      </c>
      <c r="E4" s="126"/>
      <c r="F4" s="126"/>
      <c r="G4" s="126"/>
      <c r="H4" s="126"/>
      <c r="I4" s="126"/>
    </row>
    <row r="5" spans="4:9" ht="12.75">
      <c r="D5" s="114" t="s">
        <v>240</v>
      </c>
      <c r="E5" s="114"/>
      <c r="F5" s="114"/>
      <c r="G5" s="114"/>
      <c r="H5" s="114"/>
      <c r="I5" s="114"/>
    </row>
    <row r="6" spans="4:9" ht="12.75">
      <c r="D6" s="114" t="s">
        <v>248</v>
      </c>
      <c r="E6" s="114"/>
      <c r="F6" s="114"/>
      <c r="G6" s="114"/>
      <c r="H6" s="114"/>
      <c r="I6" s="114"/>
    </row>
    <row r="7" spans="1:9" ht="12.75">
      <c r="A7" s="4"/>
      <c r="B7" s="29"/>
      <c r="C7" s="88"/>
      <c r="D7" s="88"/>
      <c r="E7" s="88"/>
      <c r="F7" s="93"/>
      <c r="G7" s="79"/>
      <c r="H7" s="79"/>
      <c r="I7" s="79"/>
    </row>
    <row r="8" spans="1:9" ht="12.75">
      <c r="A8" s="4"/>
      <c r="B8" s="29"/>
      <c r="C8" s="88"/>
      <c r="D8" s="88"/>
      <c r="E8" s="88"/>
      <c r="F8" s="88"/>
      <c r="G8" s="77"/>
      <c r="H8" s="77"/>
      <c r="I8" s="77"/>
    </row>
    <row r="9" spans="1:9" ht="12.75">
      <c r="A9" s="4"/>
      <c r="B9" s="29"/>
      <c r="C9" s="94"/>
      <c r="D9" s="94"/>
      <c r="E9" s="94"/>
      <c r="F9" s="88"/>
      <c r="G9" s="77"/>
      <c r="H9" s="77"/>
      <c r="I9" s="77"/>
    </row>
    <row r="10" spans="1:9" ht="13.5" customHeight="1">
      <c r="A10" s="124" t="s">
        <v>252</v>
      </c>
      <c r="B10" s="124"/>
      <c r="C10" s="124"/>
      <c r="D10" s="124"/>
      <c r="E10" s="124"/>
      <c r="F10" s="124"/>
      <c r="G10" s="124"/>
      <c r="H10" s="124"/>
      <c r="I10" s="124"/>
    </row>
    <row r="11" spans="1:9" ht="12.75">
      <c r="A11" s="39"/>
      <c r="B11" s="29"/>
      <c r="C11" s="95"/>
      <c r="D11" s="95"/>
      <c r="E11" s="95"/>
      <c r="F11" s="95"/>
      <c r="G11" s="80"/>
      <c r="H11" s="80"/>
      <c r="I11" s="80" t="s">
        <v>213</v>
      </c>
    </row>
    <row r="12" spans="1:11" s="40" customFormat="1" ht="40.5" customHeight="1">
      <c r="A12" s="125" t="s">
        <v>60</v>
      </c>
      <c r="B12" s="116" t="s">
        <v>61</v>
      </c>
      <c r="C12" s="116" t="s">
        <v>128</v>
      </c>
      <c r="D12" s="116" t="s">
        <v>62</v>
      </c>
      <c r="E12" s="116"/>
      <c r="F12" s="116"/>
      <c r="G12" s="116" t="s">
        <v>169</v>
      </c>
      <c r="H12" s="116" t="s">
        <v>203</v>
      </c>
      <c r="I12" s="116" t="s">
        <v>243</v>
      </c>
      <c r="J12" s="81"/>
      <c r="K12" s="81"/>
    </row>
    <row r="13" spans="1:11" s="40" customFormat="1" ht="51">
      <c r="A13" s="125"/>
      <c r="B13" s="116"/>
      <c r="C13" s="116"/>
      <c r="D13" s="22" t="s">
        <v>63</v>
      </c>
      <c r="E13" s="22" t="s">
        <v>64</v>
      </c>
      <c r="F13" s="22" t="s">
        <v>65</v>
      </c>
      <c r="G13" s="116"/>
      <c r="H13" s="116"/>
      <c r="I13" s="116"/>
      <c r="J13" s="81"/>
      <c r="K13" s="81"/>
    </row>
    <row r="14" spans="1:11" s="40" customFormat="1" ht="12.75">
      <c r="A14" s="21">
        <v>1</v>
      </c>
      <c r="B14" s="68">
        <v>2</v>
      </c>
      <c r="C14" s="68">
        <v>3</v>
      </c>
      <c r="D14" s="68">
        <v>4</v>
      </c>
      <c r="E14" s="68">
        <v>5</v>
      </c>
      <c r="F14" s="68">
        <v>6</v>
      </c>
      <c r="G14" s="68">
        <v>7</v>
      </c>
      <c r="H14" s="68">
        <v>8</v>
      </c>
      <c r="I14" s="68">
        <v>9</v>
      </c>
      <c r="J14" s="81"/>
      <c r="K14" s="81"/>
    </row>
    <row r="15" spans="1:12" ht="38.25">
      <c r="A15" s="21">
        <v>1</v>
      </c>
      <c r="B15" s="49" t="s">
        <v>186</v>
      </c>
      <c r="C15" s="22">
        <v>810</v>
      </c>
      <c r="D15" s="50"/>
      <c r="E15" s="50"/>
      <c r="F15" s="50"/>
      <c r="G15" s="51">
        <f>G16+G65+G74+G90+G106+G128</f>
        <v>3922197.4200000004</v>
      </c>
      <c r="H15" s="51">
        <f>H16+H65+H74+H90+H106+H128</f>
        <v>3342407</v>
      </c>
      <c r="I15" s="51">
        <f>I16+I65+I74+I90+I106+I128</f>
        <v>3346245</v>
      </c>
      <c r="J15" s="42"/>
      <c r="K15" s="42"/>
      <c r="L15" s="41"/>
    </row>
    <row r="16" spans="1:12" ht="12.75">
      <c r="A16" s="21">
        <f>A15+1</f>
        <v>2</v>
      </c>
      <c r="B16" s="49" t="s">
        <v>66</v>
      </c>
      <c r="C16" s="22">
        <v>810</v>
      </c>
      <c r="D16" s="50" t="s">
        <v>88</v>
      </c>
      <c r="E16" s="50"/>
      <c r="F16" s="50"/>
      <c r="G16" s="51">
        <f>G17+G28+G50+G56</f>
        <v>3046370.7800000003</v>
      </c>
      <c r="H16" s="51">
        <f>H17+H28+H50+H56</f>
        <v>2860475</v>
      </c>
      <c r="I16" s="51">
        <f>I17+I28+I50+I56</f>
        <v>2858275</v>
      </c>
      <c r="J16" s="42"/>
      <c r="K16" s="42"/>
      <c r="L16" s="41"/>
    </row>
    <row r="17" spans="1:12" ht="51">
      <c r="A17" s="21">
        <f aca="true" t="shared" si="0" ref="A17:A80">A16+1</f>
        <v>3</v>
      </c>
      <c r="B17" s="49" t="s">
        <v>109</v>
      </c>
      <c r="C17" s="22">
        <v>810</v>
      </c>
      <c r="D17" s="50" t="s">
        <v>93</v>
      </c>
      <c r="E17" s="50"/>
      <c r="F17" s="50"/>
      <c r="G17" s="51">
        <f aca="true" t="shared" si="1" ref="G17:I18">G18</f>
        <v>856157.7</v>
      </c>
      <c r="H17" s="51">
        <f t="shared" si="1"/>
        <v>760551.32</v>
      </c>
      <c r="I17" s="51">
        <f t="shared" si="1"/>
        <v>760551.32</v>
      </c>
      <c r="J17" s="42"/>
      <c r="K17" s="42"/>
      <c r="L17" s="41"/>
    </row>
    <row r="18" spans="1:12" ht="51">
      <c r="A18" s="21">
        <f t="shared" si="0"/>
        <v>4</v>
      </c>
      <c r="B18" s="49" t="s">
        <v>67</v>
      </c>
      <c r="C18" s="22">
        <v>810</v>
      </c>
      <c r="D18" s="50" t="s">
        <v>93</v>
      </c>
      <c r="E18" s="50" t="s">
        <v>90</v>
      </c>
      <c r="F18" s="50"/>
      <c r="G18" s="51">
        <f t="shared" si="1"/>
        <v>856157.7</v>
      </c>
      <c r="H18" s="51">
        <f t="shared" si="1"/>
        <v>760551.32</v>
      </c>
      <c r="I18" s="51">
        <f t="shared" si="1"/>
        <v>760551.32</v>
      </c>
      <c r="J18" s="42"/>
      <c r="K18" s="42"/>
      <c r="L18" s="41"/>
    </row>
    <row r="19" spans="1:12" ht="25.5">
      <c r="A19" s="21">
        <f t="shared" si="0"/>
        <v>5</v>
      </c>
      <c r="B19" s="49" t="s">
        <v>68</v>
      </c>
      <c r="C19" s="22">
        <v>810</v>
      </c>
      <c r="D19" s="50" t="s">
        <v>93</v>
      </c>
      <c r="E19" s="50">
        <v>9110000000</v>
      </c>
      <c r="F19" s="50"/>
      <c r="G19" s="51">
        <v>856157.7</v>
      </c>
      <c r="H19" s="51">
        <f>H20+H25+H22</f>
        <v>760551.32</v>
      </c>
      <c r="I19" s="51">
        <f>I20+I25+I22</f>
        <v>760551.32</v>
      </c>
      <c r="J19" s="42"/>
      <c r="K19" s="42"/>
      <c r="L19" s="41"/>
    </row>
    <row r="20" spans="1:12" ht="123.75">
      <c r="A20" s="21">
        <f t="shared" si="0"/>
        <v>6</v>
      </c>
      <c r="B20" s="104" t="s">
        <v>283</v>
      </c>
      <c r="C20" s="22">
        <v>810</v>
      </c>
      <c r="D20" s="50" t="s">
        <v>93</v>
      </c>
      <c r="E20" s="46" t="s">
        <v>307</v>
      </c>
      <c r="F20" s="50"/>
      <c r="G20" s="51">
        <f>+G21</f>
        <v>6887</v>
      </c>
      <c r="H20" s="51">
        <f>+H21</f>
        <v>0</v>
      </c>
      <c r="I20" s="82">
        <f>+H20</f>
        <v>0</v>
      </c>
      <c r="J20" s="42"/>
      <c r="K20" s="42"/>
      <c r="L20" s="41"/>
    </row>
    <row r="21" spans="1:12" ht="102">
      <c r="A21" s="21">
        <f t="shared" si="0"/>
        <v>7</v>
      </c>
      <c r="B21" s="47" t="s">
        <v>69</v>
      </c>
      <c r="C21" s="22">
        <v>810</v>
      </c>
      <c r="D21" s="50" t="s">
        <v>93</v>
      </c>
      <c r="E21" s="46" t="s">
        <v>307</v>
      </c>
      <c r="F21" s="50" t="s">
        <v>41</v>
      </c>
      <c r="G21" s="51">
        <v>6887</v>
      </c>
      <c r="H21" s="51">
        <v>0</v>
      </c>
      <c r="I21" s="82">
        <v>0</v>
      </c>
      <c r="J21" s="42"/>
      <c r="K21" s="42"/>
      <c r="L21" s="41"/>
    </row>
    <row r="22" spans="1:12" ht="123.75">
      <c r="A22" s="21">
        <f t="shared" si="0"/>
        <v>8</v>
      </c>
      <c r="B22" s="104" t="s">
        <v>283</v>
      </c>
      <c r="C22" s="22">
        <v>810</v>
      </c>
      <c r="D22" s="50" t="s">
        <v>93</v>
      </c>
      <c r="E22" s="46" t="s">
        <v>284</v>
      </c>
      <c r="F22" s="50"/>
      <c r="G22" s="51">
        <f>+G23</f>
        <v>88719.32</v>
      </c>
      <c r="H22" s="51">
        <f>+H23</f>
        <v>0</v>
      </c>
      <c r="I22" s="82">
        <f>+H22</f>
        <v>0</v>
      </c>
      <c r="J22" s="42"/>
      <c r="K22" s="42"/>
      <c r="L22" s="41"/>
    </row>
    <row r="23" spans="1:12" ht="102">
      <c r="A23" s="21">
        <f t="shared" si="0"/>
        <v>9</v>
      </c>
      <c r="B23" s="47" t="s">
        <v>69</v>
      </c>
      <c r="C23" s="22">
        <v>810</v>
      </c>
      <c r="D23" s="50" t="s">
        <v>93</v>
      </c>
      <c r="E23" s="46" t="s">
        <v>284</v>
      </c>
      <c r="F23" s="50" t="s">
        <v>41</v>
      </c>
      <c r="G23" s="51">
        <f>+G24</f>
        <v>88719.32</v>
      </c>
      <c r="H23" s="51">
        <f>+H24</f>
        <v>0</v>
      </c>
      <c r="I23" s="82">
        <f>+H23</f>
        <v>0</v>
      </c>
      <c r="J23" s="42"/>
      <c r="K23" s="42"/>
      <c r="L23" s="41"/>
    </row>
    <row r="24" spans="1:12" ht="38.25">
      <c r="A24" s="21">
        <f t="shared" si="0"/>
        <v>10</v>
      </c>
      <c r="B24" s="49" t="s">
        <v>70</v>
      </c>
      <c r="C24" s="22">
        <v>810</v>
      </c>
      <c r="D24" s="50" t="s">
        <v>93</v>
      </c>
      <c r="E24" s="46" t="s">
        <v>284</v>
      </c>
      <c r="F24" s="50" t="s">
        <v>21</v>
      </c>
      <c r="G24" s="51">
        <v>88719.32</v>
      </c>
      <c r="H24" s="51">
        <v>0</v>
      </c>
      <c r="I24" s="82">
        <v>0</v>
      </c>
      <c r="J24" s="42"/>
      <c r="K24" s="42"/>
      <c r="L24" s="41"/>
    </row>
    <row r="25" spans="1:12" ht="102">
      <c r="A25" s="21">
        <f t="shared" si="0"/>
        <v>11</v>
      </c>
      <c r="B25" s="45" t="s">
        <v>87</v>
      </c>
      <c r="C25" s="22">
        <v>810</v>
      </c>
      <c r="D25" s="50" t="s">
        <v>93</v>
      </c>
      <c r="E25" s="46">
        <v>9110080210</v>
      </c>
      <c r="F25" s="50"/>
      <c r="G25" s="51">
        <f>+G26</f>
        <v>760551.32</v>
      </c>
      <c r="H25" s="51">
        <f>+H26</f>
        <v>760551.32</v>
      </c>
      <c r="I25" s="82">
        <f>+H25</f>
        <v>760551.32</v>
      </c>
      <c r="J25" s="42"/>
      <c r="K25" s="42"/>
      <c r="L25" s="41"/>
    </row>
    <row r="26" spans="1:12" ht="102">
      <c r="A26" s="21">
        <f t="shared" si="0"/>
        <v>12</v>
      </c>
      <c r="B26" s="47" t="s">
        <v>69</v>
      </c>
      <c r="C26" s="22">
        <v>810</v>
      </c>
      <c r="D26" s="50" t="s">
        <v>93</v>
      </c>
      <c r="E26" s="46">
        <v>9110080210</v>
      </c>
      <c r="F26" s="50" t="s">
        <v>41</v>
      </c>
      <c r="G26" s="51">
        <f>+G27</f>
        <v>760551.32</v>
      </c>
      <c r="H26" s="51">
        <f>+H27</f>
        <v>760551.32</v>
      </c>
      <c r="I26" s="82">
        <f>+H26</f>
        <v>760551.32</v>
      </c>
      <c r="J26" s="42"/>
      <c r="K26" s="42"/>
      <c r="L26" s="41"/>
    </row>
    <row r="27" spans="1:12" ht="38.25">
      <c r="A27" s="21">
        <f t="shared" si="0"/>
        <v>13</v>
      </c>
      <c r="B27" s="49" t="s">
        <v>70</v>
      </c>
      <c r="C27" s="22">
        <v>810</v>
      </c>
      <c r="D27" s="50" t="s">
        <v>93</v>
      </c>
      <c r="E27" s="46">
        <v>9110080210</v>
      </c>
      <c r="F27" s="50" t="s">
        <v>21</v>
      </c>
      <c r="G27" s="51">
        <v>760551.32</v>
      </c>
      <c r="H27" s="51">
        <v>760551.32</v>
      </c>
      <c r="I27" s="82">
        <v>760551.32</v>
      </c>
      <c r="J27" s="42"/>
      <c r="K27" s="42"/>
      <c r="L27" s="41"/>
    </row>
    <row r="28" spans="1:12" ht="76.5">
      <c r="A28" s="21">
        <f t="shared" si="0"/>
        <v>14</v>
      </c>
      <c r="B28" s="49" t="s">
        <v>110</v>
      </c>
      <c r="C28" s="22">
        <v>810</v>
      </c>
      <c r="D28" s="50" t="s">
        <v>94</v>
      </c>
      <c r="E28" s="50"/>
      <c r="F28" s="50"/>
      <c r="G28" s="51">
        <f aca="true" t="shared" si="2" ref="G28:I29">G29</f>
        <v>2177648.08</v>
      </c>
      <c r="H28" s="51">
        <f t="shared" si="2"/>
        <v>2098696.68</v>
      </c>
      <c r="I28" s="82">
        <f t="shared" si="2"/>
        <v>2096496.68</v>
      </c>
      <c r="J28" s="42"/>
      <c r="K28" s="42"/>
      <c r="L28" s="41"/>
    </row>
    <row r="29" spans="1:12" ht="25.5">
      <c r="A29" s="21">
        <f t="shared" si="0"/>
        <v>15</v>
      </c>
      <c r="B29" s="49" t="s">
        <v>159</v>
      </c>
      <c r="C29" s="22">
        <v>810</v>
      </c>
      <c r="D29" s="50" t="s">
        <v>94</v>
      </c>
      <c r="E29" s="50">
        <v>8100000000</v>
      </c>
      <c r="F29" s="50"/>
      <c r="G29" s="51">
        <f>G30</f>
        <v>2177648.08</v>
      </c>
      <c r="H29" s="51">
        <f t="shared" si="2"/>
        <v>2098696.68</v>
      </c>
      <c r="I29" s="51">
        <f t="shared" si="2"/>
        <v>2096496.68</v>
      </c>
      <c r="J29" s="42"/>
      <c r="K29" s="42"/>
      <c r="L29" s="41"/>
    </row>
    <row r="30" spans="1:12" ht="25.5">
      <c r="A30" s="21">
        <f t="shared" si="0"/>
        <v>16</v>
      </c>
      <c r="B30" s="49" t="s">
        <v>187</v>
      </c>
      <c r="C30" s="22">
        <v>810</v>
      </c>
      <c r="D30" s="50" t="s">
        <v>94</v>
      </c>
      <c r="E30" s="50">
        <v>8110000000</v>
      </c>
      <c r="F30" s="50"/>
      <c r="G30" s="51">
        <f>G31+G34+G37+G40+G47</f>
        <v>2177648.08</v>
      </c>
      <c r="H30" s="51">
        <f>H31+H34+H37+H40+H47</f>
        <v>2098696.68</v>
      </c>
      <c r="I30" s="51">
        <f>I31+I34+I37+I40+I47</f>
        <v>2096496.68</v>
      </c>
      <c r="J30" s="42"/>
      <c r="K30" s="42"/>
      <c r="L30" s="41"/>
    </row>
    <row r="31" spans="1:12" ht="123.75">
      <c r="A31" s="21">
        <f t="shared" si="0"/>
        <v>17</v>
      </c>
      <c r="B31" s="104" t="s">
        <v>283</v>
      </c>
      <c r="C31" s="22">
        <v>810</v>
      </c>
      <c r="D31" s="50" t="s">
        <v>94</v>
      </c>
      <c r="E31" s="50" t="s">
        <v>306</v>
      </c>
      <c r="F31" s="50"/>
      <c r="G31" s="51">
        <f aca="true" t="shared" si="3" ref="G31:I32">G32</f>
        <v>4036</v>
      </c>
      <c r="H31" s="51">
        <f t="shared" si="3"/>
        <v>0</v>
      </c>
      <c r="I31" s="51">
        <f t="shared" si="3"/>
        <v>0</v>
      </c>
      <c r="J31" s="42"/>
      <c r="K31" s="42"/>
      <c r="L31" s="41"/>
    </row>
    <row r="32" spans="1:12" ht="102">
      <c r="A32" s="21">
        <f t="shared" si="0"/>
        <v>18</v>
      </c>
      <c r="B32" s="49" t="s">
        <v>69</v>
      </c>
      <c r="C32" s="22">
        <v>810</v>
      </c>
      <c r="D32" s="50" t="s">
        <v>94</v>
      </c>
      <c r="E32" s="50" t="s">
        <v>306</v>
      </c>
      <c r="F32" s="50" t="s">
        <v>41</v>
      </c>
      <c r="G32" s="51">
        <f t="shared" si="3"/>
        <v>4036</v>
      </c>
      <c r="H32" s="51">
        <f t="shared" si="3"/>
        <v>0</v>
      </c>
      <c r="I32" s="51">
        <f t="shared" si="3"/>
        <v>0</v>
      </c>
      <c r="J32" s="42"/>
      <c r="K32" s="42"/>
      <c r="L32" s="41"/>
    </row>
    <row r="33" spans="1:12" ht="38.25">
      <c r="A33" s="21">
        <f t="shared" si="0"/>
        <v>19</v>
      </c>
      <c r="B33" s="49" t="s">
        <v>70</v>
      </c>
      <c r="C33" s="22">
        <v>810</v>
      </c>
      <c r="D33" s="50" t="s">
        <v>94</v>
      </c>
      <c r="E33" s="50" t="s">
        <v>306</v>
      </c>
      <c r="F33" s="50" t="s">
        <v>21</v>
      </c>
      <c r="G33" s="51">
        <v>4036</v>
      </c>
      <c r="H33" s="51">
        <v>0</v>
      </c>
      <c r="I33" s="51">
        <v>0</v>
      </c>
      <c r="J33" s="42"/>
      <c r="K33" s="42"/>
      <c r="L33" s="41"/>
    </row>
    <row r="34" spans="1:12" ht="123.75">
      <c r="A34" s="21">
        <f t="shared" si="0"/>
        <v>20</v>
      </c>
      <c r="B34" s="104" t="s">
        <v>283</v>
      </c>
      <c r="C34" s="22">
        <v>810</v>
      </c>
      <c r="D34" s="50" t="s">
        <v>94</v>
      </c>
      <c r="E34" s="50" t="s">
        <v>285</v>
      </c>
      <c r="F34" s="50"/>
      <c r="G34" s="51">
        <f aca="true" t="shared" si="4" ref="G34:I35">G35</f>
        <v>51934.68</v>
      </c>
      <c r="H34" s="51">
        <f t="shared" si="4"/>
        <v>0</v>
      </c>
      <c r="I34" s="51">
        <f t="shared" si="4"/>
        <v>0</v>
      </c>
      <c r="J34" s="42"/>
      <c r="K34" s="42"/>
      <c r="L34" s="41"/>
    </row>
    <row r="35" spans="1:12" ht="102">
      <c r="A35" s="21">
        <f t="shared" si="0"/>
        <v>21</v>
      </c>
      <c r="B35" s="49" t="s">
        <v>69</v>
      </c>
      <c r="C35" s="22">
        <v>810</v>
      </c>
      <c r="D35" s="50" t="s">
        <v>94</v>
      </c>
      <c r="E35" s="50" t="s">
        <v>285</v>
      </c>
      <c r="F35" s="50" t="s">
        <v>41</v>
      </c>
      <c r="G35" s="51">
        <f t="shared" si="4"/>
        <v>51934.68</v>
      </c>
      <c r="H35" s="51">
        <f t="shared" si="4"/>
        <v>0</v>
      </c>
      <c r="I35" s="51">
        <f t="shared" si="4"/>
        <v>0</v>
      </c>
      <c r="J35" s="42"/>
      <c r="K35" s="42"/>
      <c r="L35" s="41"/>
    </row>
    <row r="36" spans="1:12" ht="38.25">
      <c r="A36" s="21">
        <f t="shared" si="0"/>
        <v>22</v>
      </c>
      <c r="B36" s="49" t="s">
        <v>70</v>
      </c>
      <c r="C36" s="22">
        <v>810</v>
      </c>
      <c r="D36" s="50" t="s">
        <v>94</v>
      </c>
      <c r="E36" s="50" t="s">
        <v>285</v>
      </c>
      <c r="F36" s="50" t="s">
        <v>21</v>
      </c>
      <c r="G36" s="51">
        <v>51934.68</v>
      </c>
      <c r="H36" s="51">
        <v>0</v>
      </c>
      <c r="I36" s="51">
        <v>0</v>
      </c>
      <c r="J36" s="42"/>
      <c r="K36" s="42"/>
      <c r="L36" s="41"/>
    </row>
    <row r="37" spans="1:12" ht="114.75">
      <c r="A37" s="21">
        <f t="shared" si="0"/>
        <v>23</v>
      </c>
      <c r="B37" s="49" t="s">
        <v>244</v>
      </c>
      <c r="C37" s="22">
        <v>810</v>
      </c>
      <c r="D37" s="50" t="s">
        <v>94</v>
      </c>
      <c r="E37" s="50" t="s">
        <v>245</v>
      </c>
      <c r="F37" s="50"/>
      <c r="G37" s="51">
        <f aca="true" t="shared" si="5" ref="G37:I38">G38</f>
        <v>95619</v>
      </c>
      <c r="H37" s="51">
        <f t="shared" si="5"/>
        <v>0</v>
      </c>
      <c r="I37" s="51">
        <f t="shared" si="5"/>
        <v>0</v>
      </c>
      <c r="J37" s="42"/>
      <c r="K37" s="42"/>
      <c r="L37" s="41"/>
    </row>
    <row r="38" spans="1:12" ht="102">
      <c r="A38" s="21">
        <f t="shared" si="0"/>
        <v>24</v>
      </c>
      <c r="B38" s="49" t="s">
        <v>69</v>
      </c>
      <c r="C38" s="22">
        <v>810</v>
      </c>
      <c r="D38" s="50" t="s">
        <v>94</v>
      </c>
      <c r="E38" s="50" t="s">
        <v>245</v>
      </c>
      <c r="F38" s="50" t="s">
        <v>41</v>
      </c>
      <c r="G38" s="51">
        <f t="shared" si="5"/>
        <v>95619</v>
      </c>
      <c r="H38" s="51">
        <f t="shared" si="5"/>
        <v>0</v>
      </c>
      <c r="I38" s="51">
        <f t="shared" si="5"/>
        <v>0</v>
      </c>
      <c r="J38" s="42"/>
      <c r="K38" s="42"/>
      <c r="L38" s="41"/>
    </row>
    <row r="39" spans="1:12" ht="38.25">
      <c r="A39" s="21">
        <f t="shared" si="0"/>
        <v>25</v>
      </c>
      <c r="B39" s="49" t="s">
        <v>70</v>
      </c>
      <c r="C39" s="22">
        <v>810</v>
      </c>
      <c r="D39" s="50" t="s">
        <v>94</v>
      </c>
      <c r="E39" s="50" t="s">
        <v>245</v>
      </c>
      <c r="F39" s="50" t="s">
        <v>21</v>
      </c>
      <c r="G39" s="51">
        <v>95619</v>
      </c>
      <c r="H39" s="51">
        <v>0</v>
      </c>
      <c r="I39" s="51">
        <v>0</v>
      </c>
      <c r="J39" s="42"/>
      <c r="K39" s="42"/>
      <c r="L39" s="41"/>
    </row>
    <row r="40" spans="1:12" ht="63.75">
      <c r="A40" s="21">
        <f t="shared" si="0"/>
        <v>26</v>
      </c>
      <c r="B40" s="49" t="s">
        <v>71</v>
      </c>
      <c r="C40" s="22">
        <v>810</v>
      </c>
      <c r="D40" s="50" t="s">
        <v>94</v>
      </c>
      <c r="E40" s="50">
        <v>8110080210</v>
      </c>
      <c r="F40" s="50"/>
      <c r="G40" s="51">
        <f>G41+G43+G45</f>
        <v>2025758.4000000001</v>
      </c>
      <c r="H40" s="51">
        <f>H41+H43+H45</f>
        <v>2098696.68</v>
      </c>
      <c r="I40" s="82">
        <f>I41+I43+I45</f>
        <v>2096496.68</v>
      </c>
      <c r="J40" s="42"/>
      <c r="K40" s="42"/>
      <c r="L40" s="41"/>
    </row>
    <row r="41" spans="1:12" ht="102">
      <c r="A41" s="21">
        <f t="shared" si="0"/>
        <v>27</v>
      </c>
      <c r="B41" s="49" t="s">
        <v>69</v>
      </c>
      <c r="C41" s="22">
        <v>810</v>
      </c>
      <c r="D41" s="50" t="s">
        <v>94</v>
      </c>
      <c r="E41" s="50">
        <v>8110080210</v>
      </c>
      <c r="F41" s="50" t="s">
        <v>41</v>
      </c>
      <c r="G41" s="51">
        <f>G42</f>
        <v>1702708.09</v>
      </c>
      <c r="H41" s="51">
        <f>H42</f>
        <v>1737629.19</v>
      </c>
      <c r="I41" s="51">
        <f>I42</f>
        <v>1737629.19</v>
      </c>
      <c r="J41" s="42"/>
      <c r="K41" s="42"/>
      <c r="L41" s="41"/>
    </row>
    <row r="42" spans="1:12" ht="38.25">
      <c r="A42" s="21">
        <f t="shared" si="0"/>
        <v>28</v>
      </c>
      <c r="B42" s="49" t="s">
        <v>70</v>
      </c>
      <c r="C42" s="22">
        <v>810</v>
      </c>
      <c r="D42" s="50" t="s">
        <v>94</v>
      </c>
      <c r="E42" s="50">
        <v>8110080210</v>
      </c>
      <c r="F42" s="50" t="s">
        <v>21</v>
      </c>
      <c r="G42" s="51">
        <v>1702708.09</v>
      </c>
      <c r="H42" s="51">
        <v>1737629.19</v>
      </c>
      <c r="I42" s="51">
        <v>1737629.19</v>
      </c>
      <c r="J42" s="42"/>
      <c r="K42" s="42"/>
      <c r="L42" s="41"/>
    </row>
    <row r="43" spans="1:12" ht="38.25">
      <c r="A43" s="21">
        <f t="shared" si="0"/>
        <v>29</v>
      </c>
      <c r="B43" s="49" t="s">
        <v>72</v>
      </c>
      <c r="C43" s="22">
        <v>810</v>
      </c>
      <c r="D43" s="50" t="s">
        <v>94</v>
      </c>
      <c r="E43" s="50">
        <v>8110080210</v>
      </c>
      <c r="F43" s="50" t="s">
        <v>23</v>
      </c>
      <c r="G43" s="51">
        <f>G44</f>
        <v>319806.53</v>
      </c>
      <c r="H43" s="51">
        <f>H44</f>
        <v>357992.25</v>
      </c>
      <c r="I43" s="82">
        <f>I44</f>
        <v>355792.25</v>
      </c>
      <c r="J43" s="42"/>
      <c r="K43" s="42"/>
      <c r="L43" s="41"/>
    </row>
    <row r="44" spans="1:12" ht="38.25">
      <c r="A44" s="21">
        <f t="shared" si="0"/>
        <v>30</v>
      </c>
      <c r="B44" s="49" t="s">
        <v>25</v>
      </c>
      <c r="C44" s="22">
        <v>810</v>
      </c>
      <c r="D44" s="50" t="s">
        <v>94</v>
      </c>
      <c r="E44" s="50">
        <v>8110080210</v>
      </c>
      <c r="F44" s="50" t="s">
        <v>26</v>
      </c>
      <c r="G44" s="51">
        <v>319806.53</v>
      </c>
      <c r="H44" s="51">
        <v>357992.25</v>
      </c>
      <c r="I44" s="82">
        <v>355792.25</v>
      </c>
      <c r="J44" s="42"/>
      <c r="K44" s="42"/>
      <c r="L44" s="41"/>
    </row>
    <row r="45" spans="1:12" ht="12.75">
      <c r="A45" s="21">
        <f t="shared" si="0"/>
        <v>31</v>
      </c>
      <c r="B45" s="49" t="s">
        <v>161</v>
      </c>
      <c r="C45" s="22">
        <v>810</v>
      </c>
      <c r="D45" s="50" t="s">
        <v>94</v>
      </c>
      <c r="E45" s="50">
        <v>8110080210</v>
      </c>
      <c r="F45" s="50" t="s">
        <v>162</v>
      </c>
      <c r="G45" s="51">
        <f>G46</f>
        <v>3243.78</v>
      </c>
      <c r="H45" s="51">
        <f>+H46</f>
        <v>3075.24</v>
      </c>
      <c r="I45" s="82">
        <f>I46</f>
        <v>3075.24</v>
      </c>
      <c r="J45" s="42"/>
      <c r="K45" s="42"/>
      <c r="L45" s="41"/>
    </row>
    <row r="46" spans="1:12" ht="25.5">
      <c r="A46" s="21">
        <f t="shared" si="0"/>
        <v>32</v>
      </c>
      <c r="B46" s="49" t="s">
        <v>43</v>
      </c>
      <c r="C46" s="22">
        <v>810</v>
      </c>
      <c r="D46" s="50" t="s">
        <v>94</v>
      </c>
      <c r="E46" s="50">
        <v>8110080210</v>
      </c>
      <c r="F46" s="50" t="s">
        <v>42</v>
      </c>
      <c r="G46" s="51">
        <v>3243.78</v>
      </c>
      <c r="H46" s="51">
        <v>3075.24</v>
      </c>
      <c r="I46" s="82">
        <v>3075.24</v>
      </c>
      <c r="J46" s="42"/>
      <c r="K46" s="42"/>
      <c r="L46" s="41"/>
    </row>
    <row r="47" spans="1:12" ht="38.25">
      <c r="A47" s="21">
        <f t="shared" si="0"/>
        <v>33</v>
      </c>
      <c r="B47" s="49" t="s">
        <v>310</v>
      </c>
      <c r="C47" s="22"/>
      <c r="D47" s="50" t="s">
        <v>94</v>
      </c>
      <c r="E47" s="50" t="s">
        <v>305</v>
      </c>
      <c r="F47" s="50"/>
      <c r="G47" s="51">
        <f>G48</f>
        <v>300</v>
      </c>
      <c r="H47" s="51">
        <v>0</v>
      </c>
      <c r="I47" s="82">
        <v>0</v>
      </c>
      <c r="J47" s="42"/>
      <c r="K47" s="42"/>
      <c r="L47" s="41"/>
    </row>
    <row r="48" spans="1:12" ht="38.25">
      <c r="A48" s="21">
        <f t="shared" si="0"/>
        <v>34</v>
      </c>
      <c r="B48" s="49" t="s">
        <v>72</v>
      </c>
      <c r="C48" s="22">
        <v>810</v>
      </c>
      <c r="D48" s="50" t="s">
        <v>94</v>
      </c>
      <c r="E48" s="50" t="s">
        <v>305</v>
      </c>
      <c r="F48" s="50" t="s">
        <v>23</v>
      </c>
      <c r="G48" s="51">
        <f>G49</f>
        <v>300</v>
      </c>
      <c r="H48" s="51">
        <v>0</v>
      </c>
      <c r="I48" s="82">
        <v>0</v>
      </c>
      <c r="J48" s="42"/>
      <c r="K48" s="42"/>
      <c r="L48" s="41"/>
    </row>
    <row r="49" spans="1:12" ht="38.25">
      <c r="A49" s="21">
        <f t="shared" si="0"/>
        <v>35</v>
      </c>
      <c r="B49" s="49" t="s">
        <v>25</v>
      </c>
      <c r="C49" s="22">
        <v>810</v>
      </c>
      <c r="D49" s="50" t="s">
        <v>94</v>
      </c>
      <c r="E49" s="50" t="s">
        <v>305</v>
      </c>
      <c r="F49" s="50" t="s">
        <v>26</v>
      </c>
      <c r="G49" s="51">
        <v>300</v>
      </c>
      <c r="H49" s="51">
        <v>0</v>
      </c>
      <c r="I49" s="82">
        <v>0</v>
      </c>
      <c r="J49" s="42"/>
      <c r="K49" s="42"/>
      <c r="L49" s="41"/>
    </row>
    <row r="50" spans="1:12" ht="12.75">
      <c r="A50" s="21">
        <f t="shared" si="0"/>
        <v>36</v>
      </c>
      <c r="B50" s="49" t="s">
        <v>111</v>
      </c>
      <c r="C50" s="22">
        <v>810</v>
      </c>
      <c r="D50" s="50" t="s">
        <v>95</v>
      </c>
      <c r="E50" s="50"/>
      <c r="F50" s="50"/>
      <c r="G50" s="51">
        <v>1000</v>
      </c>
      <c r="H50" s="51">
        <f>H51</f>
        <v>1000</v>
      </c>
      <c r="I50" s="82">
        <f>+H50</f>
        <v>1000</v>
      </c>
      <c r="J50" s="42"/>
      <c r="K50" s="42"/>
      <c r="L50" s="41"/>
    </row>
    <row r="51" spans="1:12" ht="25.5">
      <c r="A51" s="21">
        <f t="shared" si="0"/>
        <v>37</v>
      </c>
      <c r="B51" s="49" t="s">
        <v>159</v>
      </c>
      <c r="C51" s="22">
        <v>810</v>
      </c>
      <c r="D51" s="50" t="s">
        <v>95</v>
      </c>
      <c r="E51" s="50">
        <v>8100000000</v>
      </c>
      <c r="F51" s="50"/>
      <c r="G51" s="51">
        <f>G52</f>
        <v>1000</v>
      </c>
      <c r="H51" s="51">
        <f>H52</f>
        <v>1000</v>
      </c>
      <c r="I51" s="82">
        <f>+H51</f>
        <v>1000</v>
      </c>
      <c r="J51" s="42"/>
      <c r="K51" s="42"/>
      <c r="L51" s="41"/>
    </row>
    <row r="52" spans="1:12" ht="25.5">
      <c r="A52" s="21">
        <f t="shared" si="0"/>
        <v>38</v>
      </c>
      <c r="B52" s="49" t="s">
        <v>187</v>
      </c>
      <c r="C52" s="22">
        <v>810</v>
      </c>
      <c r="D52" s="50" t="s">
        <v>95</v>
      </c>
      <c r="E52" s="50">
        <v>8110000000</v>
      </c>
      <c r="F52" s="50"/>
      <c r="G52" s="51">
        <f>G53</f>
        <v>1000</v>
      </c>
      <c r="H52" s="51">
        <f>H53</f>
        <v>1000</v>
      </c>
      <c r="I52" s="82">
        <f>+H52</f>
        <v>1000</v>
      </c>
      <c r="J52" s="42"/>
      <c r="K52" s="42"/>
      <c r="L52" s="41"/>
    </row>
    <row r="53" spans="1:12" ht="76.5">
      <c r="A53" s="21">
        <f t="shared" si="0"/>
        <v>39</v>
      </c>
      <c r="B53" s="49" t="s">
        <v>188</v>
      </c>
      <c r="C53" s="22">
        <v>810</v>
      </c>
      <c r="D53" s="50" t="s">
        <v>95</v>
      </c>
      <c r="E53" s="50">
        <v>8110080050</v>
      </c>
      <c r="F53" s="50"/>
      <c r="G53" s="51">
        <f>G54</f>
        <v>1000</v>
      </c>
      <c r="H53" s="51">
        <v>1000</v>
      </c>
      <c r="I53" s="82">
        <v>1000</v>
      </c>
      <c r="J53" s="42"/>
      <c r="K53" s="42"/>
      <c r="L53" s="41"/>
    </row>
    <row r="54" spans="1:12" ht="12.75">
      <c r="A54" s="21">
        <f t="shared" si="0"/>
        <v>40</v>
      </c>
      <c r="B54" s="49" t="s">
        <v>161</v>
      </c>
      <c r="C54" s="22">
        <v>810</v>
      </c>
      <c r="D54" s="50" t="s">
        <v>95</v>
      </c>
      <c r="E54" s="50">
        <v>8110080050</v>
      </c>
      <c r="F54" s="50" t="s">
        <v>162</v>
      </c>
      <c r="G54" s="51">
        <f>G55</f>
        <v>1000</v>
      </c>
      <c r="H54" s="51">
        <f>H55</f>
        <v>1000</v>
      </c>
      <c r="I54" s="51">
        <f>I55</f>
        <v>1000</v>
      </c>
      <c r="J54" s="42"/>
      <c r="K54" s="42"/>
      <c r="L54" s="41"/>
    </row>
    <row r="55" spans="1:12" ht="12.75">
      <c r="A55" s="21">
        <f t="shared" si="0"/>
        <v>41</v>
      </c>
      <c r="B55" s="49" t="s">
        <v>40</v>
      </c>
      <c r="C55" s="22">
        <v>810</v>
      </c>
      <c r="D55" s="50" t="s">
        <v>95</v>
      </c>
      <c r="E55" s="50">
        <v>8110080050</v>
      </c>
      <c r="F55" s="50" t="s">
        <v>39</v>
      </c>
      <c r="G55" s="51">
        <v>1000</v>
      </c>
      <c r="H55" s="51">
        <v>1000</v>
      </c>
      <c r="I55" s="82">
        <v>1000</v>
      </c>
      <c r="J55" s="42"/>
      <c r="K55" s="42"/>
      <c r="L55" s="41"/>
    </row>
    <row r="56" spans="1:12" ht="25.5">
      <c r="A56" s="21">
        <f t="shared" si="0"/>
        <v>42</v>
      </c>
      <c r="B56" s="49" t="s">
        <v>119</v>
      </c>
      <c r="C56" s="22">
        <v>810</v>
      </c>
      <c r="D56" s="50" t="s">
        <v>96</v>
      </c>
      <c r="E56" s="50"/>
      <c r="F56" s="50"/>
      <c r="G56" s="51">
        <f aca="true" t="shared" si="6" ref="G56:H60">G57</f>
        <v>11565</v>
      </c>
      <c r="H56" s="51">
        <f t="shared" si="6"/>
        <v>227</v>
      </c>
      <c r="I56" s="82">
        <f>+H56</f>
        <v>227</v>
      </c>
      <c r="J56" s="42"/>
      <c r="K56" s="42"/>
      <c r="L56" s="41"/>
    </row>
    <row r="57" spans="1:12" ht="25.5">
      <c r="A57" s="21">
        <f t="shared" si="0"/>
        <v>43</v>
      </c>
      <c r="B57" s="49" t="s">
        <v>159</v>
      </c>
      <c r="C57" s="22">
        <v>810</v>
      </c>
      <c r="D57" s="50" t="s">
        <v>96</v>
      </c>
      <c r="E57" s="50">
        <v>8100000000</v>
      </c>
      <c r="F57" s="50"/>
      <c r="G57" s="51">
        <f t="shared" si="6"/>
        <v>11565</v>
      </c>
      <c r="H57" s="51">
        <f t="shared" si="6"/>
        <v>227</v>
      </c>
      <c r="I57" s="82">
        <f>+H57</f>
        <v>227</v>
      </c>
      <c r="J57" s="42"/>
      <c r="K57" s="42"/>
      <c r="L57" s="41"/>
    </row>
    <row r="58" spans="1:12" ht="25.5">
      <c r="A58" s="21">
        <f t="shared" si="0"/>
        <v>44</v>
      </c>
      <c r="B58" s="49" t="s">
        <v>187</v>
      </c>
      <c r="C58" s="22">
        <v>810</v>
      </c>
      <c r="D58" s="50" t="s">
        <v>96</v>
      </c>
      <c r="E58" s="50">
        <v>8110000000</v>
      </c>
      <c r="F58" s="50"/>
      <c r="G58" s="51">
        <f>G59+G62</f>
        <v>11565</v>
      </c>
      <c r="H58" s="51">
        <f>H59+H62</f>
        <v>227</v>
      </c>
      <c r="I58" s="51">
        <f>I59+I62</f>
        <v>227</v>
      </c>
      <c r="J58" s="42"/>
      <c r="K58" s="42"/>
      <c r="L58" s="41"/>
    </row>
    <row r="59" spans="1:12" ht="102">
      <c r="A59" s="21">
        <f t="shared" si="0"/>
        <v>45</v>
      </c>
      <c r="B59" s="47" t="s">
        <v>191</v>
      </c>
      <c r="C59" s="22">
        <v>810</v>
      </c>
      <c r="D59" s="50" t="s">
        <v>96</v>
      </c>
      <c r="E59" s="50">
        <v>8110075140</v>
      </c>
      <c r="F59" s="50"/>
      <c r="G59" s="51">
        <f t="shared" si="6"/>
        <v>215</v>
      </c>
      <c r="H59" s="51">
        <f t="shared" si="6"/>
        <v>227</v>
      </c>
      <c r="I59" s="82">
        <f>+H59</f>
        <v>227</v>
      </c>
      <c r="J59" s="42"/>
      <c r="K59" s="42"/>
      <c r="L59" s="41"/>
    </row>
    <row r="60" spans="1:12" ht="38.25">
      <c r="A60" s="21">
        <f t="shared" si="0"/>
        <v>46</v>
      </c>
      <c r="B60" s="48" t="s">
        <v>72</v>
      </c>
      <c r="C60" s="22">
        <v>810</v>
      </c>
      <c r="D60" s="50" t="s">
        <v>96</v>
      </c>
      <c r="E60" s="50">
        <v>8110075140</v>
      </c>
      <c r="F60" s="50" t="s">
        <v>23</v>
      </c>
      <c r="G60" s="51">
        <f t="shared" si="6"/>
        <v>215</v>
      </c>
      <c r="H60" s="51">
        <f t="shared" si="6"/>
        <v>227</v>
      </c>
      <c r="I60" s="82">
        <f>+H60</f>
        <v>227</v>
      </c>
      <c r="J60" s="42"/>
      <c r="K60" s="42"/>
      <c r="L60" s="41"/>
    </row>
    <row r="61" spans="1:12" ht="38.25">
      <c r="A61" s="21">
        <f t="shared" si="0"/>
        <v>47</v>
      </c>
      <c r="B61" s="48" t="s">
        <v>25</v>
      </c>
      <c r="C61" s="22">
        <v>810</v>
      </c>
      <c r="D61" s="50" t="s">
        <v>96</v>
      </c>
      <c r="E61" s="50">
        <v>8110075140</v>
      </c>
      <c r="F61" s="50" t="s">
        <v>26</v>
      </c>
      <c r="G61" s="51">
        <v>215</v>
      </c>
      <c r="H61" s="51">
        <v>227</v>
      </c>
      <c r="I61" s="82">
        <v>227</v>
      </c>
      <c r="J61" s="42"/>
      <c r="K61" s="42"/>
      <c r="L61" s="41"/>
    </row>
    <row r="62" spans="1:12" ht="102">
      <c r="A62" s="21">
        <f t="shared" si="0"/>
        <v>48</v>
      </c>
      <c r="B62" s="47" t="s">
        <v>191</v>
      </c>
      <c r="C62" s="22">
        <v>810</v>
      </c>
      <c r="D62" s="50" t="s">
        <v>96</v>
      </c>
      <c r="E62" s="50">
        <v>8110075140</v>
      </c>
      <c r="F62" s="50"/>
      <c r="G62" s="51">
        <f>G63</f>
        <v>11350</v>
      </c>
      <c r="H62" s="51">
        <f>H63</f>
        <v>0</v>
      </c>
      <c r="I62" s="82">
        <f>+H62</f>
        <v>0</v>
      </c>
      <c r="J62" s="42"/>
      <c r="K62" s="42"/>
      <c r="L62" s="41"/>
    </row>
    <row r="63" spans="1:12" ht="38.25">
      <c r="A63" s="21">
        <f t="shared" si="0"/>
        <v>49</v>
      </c>
      <c r="B63" s="48" t="s">
        <v>72</v>
      </c>
      <c r="C63" s="22">
        <v>810</v>
      </c>
      <c r="D63" s="50" t="s">
        <v>96</v>
      </c>
      <c r="E63" s="50">
        <v>8110075140</v>
      </c>
      <c r="F63" s="50" t="s">
        <v>23</v>
      </c>
      <c r="G63" s="51">
        <f>G64</f>
        <v>11350</v>
      </c>
      <c r="H63" s="51">
        <f>H64</f>
        <v>0</v>
      </c>
      <c r="I63" s="82">
        <f>+H63</f>
        <v>0</v>
      </c>
      <c r="J63" s="42"/>
      <c r="K63" s="42"/>
      <c r="L63" s="41"/>
    </row>
    <row r="64" spans="1:12" ht="38.25">
      <c r="A64" s="21">
        <f t="shared" si="0"/>
        <v>50</v>
      </c>
      <c r="B64" s="48" t="s">
        <v>25</v>
      </c>
      <c r="C64" s="22">
        <v>810</v>
      </c>
      <c r="D64" s="50" t="s">
        <v>96</v>
      </c>
      <c r="E64" s="50" t="s">
        <v>286</v>
      </c>
      <c r="F64" s="50" t="s">
        <v>26</v>
      </c>
      <c r="G64" s="51">
        <v>11350</v>
      </c>
      <c r="H64" s="51">
        <v>0</v>
      </c>
      <c r="I64" s="82">
        <v>0</v>
      </c>
      <c r="J64" s="42"/>
      <c r="K64" s="42"/>
      <c r="L64" s="41"/>
    </row>
    <row r="65" spans="1:12" ht="12.75">
      <c r="A65" s="21">
        <f t="shared" si="0"/>
        <v>51</v>
      </c>
      <c r="B65" s="49" t="s">
        <v>120</v>
      </c>
      <c r="C65" s="22">
        <v>810</v>
      </c>
      <c r="D65" s="50" t="s">
        <v>97</v>
      </c>
      <c r="E65" s="50"/>
      <c r="F65" s="50"/>
      <c r="G65" s="51">
        <f aca="true" t="shared" si="7" ref="G65:I66">G66</f>
        <v>49750</v>
      </c>
      <c r="H65" s="51">
        <f t="shared" si="7"/>
        <v>46538</v>
      </c>
      <c r="I65" s="82">
        <f t="shared" si="7"/>
        <v>47828</v>
      </c>
      <c r="J65" s="42"/>
      <c r="K65" s="42"/>
      <c r="L65" s="41"/>
    </row>
    <row r="66" spans="1:12" s="43" customFormat="1" ht="25.5">
      <c r="A66" s="21">
        <f t="shared" si="0"/>
        <v>52</v>
      </c>
      <c r="B66" s="49" t="s">
        <v>121</v>
      </c>
      <c r="C66" s="22">
        <v>810</v>
      </c>
      <c r="D66" s="50" t="s">
        <v>98</v>
      </c>
      <c r="E66" s="50"/>
      <c r="F66" s="50"/>
      <c r="G66" s="51">
        <f t="shared" si="7"/>
        <v>49750</v>
      </c>
      <c r="H66" s="51">
        <f t="shared" si="7"/>
        <v>46538</v>
      </c>
      <c r="I66" s="51">
        <f t="shared" si="7"/>
        <v>47828</v>
      </c>
      <c r="J66" s="42"/>
      <c r="K66" s="42"/>
      <c r="L66" s="42"/>
    </row>
    <row r="67" spans="1:12" ht="25.5">
      <c r="A67" s="21">
        <f t="shared" si="0"/>
        <v>53</v>
      </c>
      <c r="B67" s="49" t="s">
        <v>159</v>
      </c>
      <c r="C67" s="22">
        <v>810</v>
      </c>
      <c r="D67" s="50" t="s">
        <v>98</v>
      </c>
      <c r="E67" s="50">
        <v>8100000000</v>
      </c>
      <c r="F67" s="50"/>
      <c r="G67" s="51">
        <f>G68</f>
        <v>49750</v>
      </c>
      <c r="H67" s="51">
        <f>H68</f>
        <v>46538</v>
      </c>
      <c r="I67" s="82">
        <f>I69</f>
        <v>47828</v>
      </c>
      <c r="J67" s="42"/>
      <c r="K67" s="42"/>
      <c r="L67" s="41"/>
    </row>
    <row r="68" spans="1:12" ht="25.5">
      <c r="A68" s="21">
        <f t="shared" si="0"/>
        <v>54</v>
      </c>
      <c r="B68" s="49" t="s">
        <v>187</v>
      </c>
      <c r="C68" s="22">
        <v>810</v>
      </c>
      <c r="D68" s="50" t="s">
        <v>98</v>
      </c>
      <c r="E68" s="50">
        <v>8110000000</v>
      </c>
      <c r="F68" s="50"/>
      <c r="G68" s="51">
        <f>G69</f>
        <v>49750</v>
      </c>
      <c r="H68" s="51">
        <f>H69</f>
        <v>46538</v>
      </c>
      <c r="I68" s="82">
        <f>I69</f>
        <v>47828</v>
      </c>
      <c r="J68" s="42"/>
      <c r="K68" s="42"/>
      <c r="L68" s="41"/>
    </row>
    <row r="69" spans="1:12" ht="89.25">
      <c r="A69" s="21">
        <f t="shared" si="0"/>
        <v>55</v>
      </c>
      <c r="B69" s="49" t="s">
        <v>200</v>
      </c>
      <c r="C69" s="22">
        <v>810</v>
      </c>
      <c r="D69" s="50" t="s">
        <v>98</v>
      </c>
      <c r="E69" s="50" t="s">
        <v>106</v>
      </c>
      <c r="F69" s="50"/>
      <c r="G69" s="51">
        <f>G70+G72</f>
        <v>49750</v>
      </c>
      <c r="H69" s="51">
        <f>H70+H72</f>
        <v>46538</v>
      </c>
      <c r="I69" s="51">
        <f>I70+I72</f>
        <v>47828</v>
      </c>
      <c r="J69" s="42"/>
      <c r="K69" s="42"/>
      <c r="L69" s="41"/>
    </row>
    <row r="70" spans="1:12" ht="97.5" customHeight="1">
      <c r="A70" s="21">
        <f t="shared" si="0"/>
        <v>56</v>
      </c>
      <c r="B70" s="49" t="s">
        <v>69</v>
      </c>
      <c r="C70" s="22">
        <v>810</v>
      </c>
      <c r="D70" s="50" t="s">
        <v>98</v>
      </c>
      <c r="E70" s="50" t="s">
        <v>106</v>
      </c>
      <c r="F70" s="50" t="s">
        <v>41</v>
      </c>
      <c r="G70" s="51">
        <f>G71</f>
        <v>45484.6</v>
      </c>
      <c r="H70" s="51">
        <f>H71</f>
        <v>32003.03</v>
      </c>
      <c r="I70" s="51">
        <f>I71</f>
        <v>47828</v>
      </c>
      <c r="J70" s="42"/>
      <c r="K70" s="42"/>
      <c r="L70" s="41"/>
    </row>
    <row r="71" spans="1:12" ht="38.25">
      <c r="A71" s="21">
        <f t="shared" si="0"/>
        <v>57</v>
      </c>
      <c r="B71" s="49" t="s">
        <v>70</v>
      </c>
      <c r="C71" s="22">
        <v>810</v>
      </c>
      <c r="D71" s="50" t="s">
        <v>98</v>
      </c>
      <c r="E71" s="50" t="s">
        <v>106</v>
      </c>
      <c r="F71" s="50" t="s">
        <v>21</v>
      </c>
      <c r="G71" s="51">
        <v>45484.6</v>
      </c>
      <c r="H71" s="51">
        <v>32003.03</v>
      </c>
      <c r="I71" s="82">
        <v>47828</v>
      </c>
      <c r="J71" s="42"/>
      <c r="K71" s="42"/>
      <c r="L71" s="41"/>
    </row>
    <row r="72" spans="1:12" ht="38.25">
      <c r="A72" s="21">
        <f t="shared" si="0"/>
        <v>58</v>
      </c>
      <c r="B72" s="49" t="s">
        <v>72</v>
      </c>
      <c r="C72" s="22">
        <v>810</v>
      </c>
      <c r="D72" s="50" t="s">
        <v>98</v>
      </c>
      <c r="E72" s="50" t="s">
        <v>106</v>
      </c>
      <c r="F72" s="50" t="s">
        <v>23</v>
      </c>
      <c r="G72" s="51">
        <f>G73</f>
        <v>4265.4</v>
      </c>
      <c r="H72" s="51">
        <f>H73</f>
        <v>14534.97</v>
      </c>
      <c r="I72" s="82">
        <f>I73</f>
        <v>0</v>
      </c>
      <c r="J72" s="42"/>
      <c r="K72" s="42"/>
      <c r="L72" s="41"/>
    </row>
    <row r="73" spans="1:12" ht="38.25">
      <c r="A73" s="21">
        <f t="shared" si="0"/>
        <v>59</v>
      </c>
      <c r="B73" s="49" t="s">
        <v>25</v>
      </c>
      <c r="C73" s="22">
        <v>810</v>
      </c>
      <c r="D73" s="50" t="s">
        <v>98</v>
      </c>
      <c r="E73" s="50" t="s">
        <v>106</v>
      </c>
      <c r="F73" s="50" t="s">
        <v>26</v>
      </c>
      <c r="G73" s="51">
        <v>4265.4</v>
      </c>
      <c r="H73" s="51">
        <v>14534.97</v>
      </c>
      <c r="I73" s="82">
        <v>0</v>
      </c>
      <c r="J73" s="42"/>
      <c r="K73" s="42"/>
      <c r="L73" s="41"/>
    </row>
    <row r="74" spans="1:12" ht="25.5">
      <c r="A74" s="21">
        <f t="shared" si="0"/>
        <v>60</v>
      </c>
      <c r="B74" s="49" t="s">
        <v>122</v>
      </c>
      <c r="C74" s="22">
        <v>810</v>
      </c>
      <c r="D74" s="50" t="s">
        <v>99</v>
      </c>
      <c r="E74" s="50"/>
      <c r="F74" s="50"/>
      <c r="G74" s="51">
        <f>G84+G75</f>
        <v>135565</v>
      </c>
      <c r="H74" s="51">
        <f>H84+H75</f>
        <v>16741</v>
      </c>
      <c r="I74" s="51">
        <f>I84+I75</f>
        <v>16741</v>
      </c>
      <c r="J74" s="42"/>
      <c r="K74" s="42"/>
      <c r="L74" s="41"/>
    </row>
    <row r="75" spans="1:12" ht="21.75" customHeight="1">
      <c r="A75" s="21">
        <f t="shared" si="0"/>
        <v>61</v>
      </c>
      <c r="B75" s="49" t="s">
        <v>222</v>
      </c>
      <c r="C75" s="22"/>
      <c r="D75" s="50" t="s">
        <v>223</v>
      </c>
      <c r="E75" s="50"/>
      <c r="F75" s="50"/>
      <c r="G75" s="51">
        <f aca="true" t="shared" si="8" ref="G75:I76">G76</f>
        <v>108565</v>
      </c>
      <c r="H75" s="51">
        <f t="shared" si="8"/>
        <v>4741</v>
      </c>
      <c r="I75" s="51">
        <f t="shared" si="8"/>
        <v>4741</v>
      </c>
      <c r="J75" s="42"/>
      <c r="K75" s="42"/>
      <c r="L75" s="41"/>
    </row>
    <row r="76" spans="1:12" ht="69.75" customHeight="1">
      <c r="A76" s="21">
        <f t="shared" si="0"/>
        <v>62</v>
      </c>
      <c r="B76" s="49" t="s">
        <v>225</v>
      </c>
      <c r="C76" s="22"/>
      <c r="D76" s="50" t="s">
        <v>223</v>
      </c>
      <c r="E76" s="50" t="s">
        <v>92</v>
      </c>
      <c r="F76" s="50"/>
      <c r="G76" s="51">
        <f t="shared" si="8"/>
        <v>108565</v>
      </c>
      <c r="H76" s="51">
        <f t="shared" si="8"/>
        <v>4741</v>
      </c>
      <c r="I76" s="51">
        <f t="shared" si="8"/>
        <v>4741</v>
      </c>
      <c r="J76" s="42"/>
      <c r="K76" s="42"/>
      <c r="L76" s="41"/>
    </row>
    <row r="77" spans="1:12" ht="43.5" customHeight="1">
      <c r="A77" s="21">
        <f t="shared" si="0"/>
        <v>63</v>
      </c>
      <c r="B77" s="49" t="s">
        <v>192</v>
      </c>
      <c r="C77" s="22"/>
      <c r="D77" s="50" t="s">
        <v>223</v>
      </c>
      <c r="E77" s="50" t="s">
        <v>75</v>
      </c>
      <c r="F77" s="50"/>
      <c r="G77" s="51">
        <f>G78+G81</f>
        <v>108565</v>
      </c>
      <c r="H77" s="51">
        <f>H78+H81</f>
        <v>4741</v>
      </c>
      <c r="I77" s="51">
        <f>I78+I81</f>
        <v>4741</v>
      </c>
      <c r="J77" s="42"/>
      <c r="K77" s="42"/>
      <c r="L77" s="41"/>
    </row>
    <row r="78" spans="1:12" ht="162.75" customHeight="1">
      <c r="A78" s="21">
        <f t="shared" si="0"/>
        <v>64</v>
      </c>
      <c r="B78" s="49" t="s">
        <v>239</v>
      </c>
      <c r="C78" s="22"/>
      <c r="D78" s="50" t="s">
        <v>223</v>
      </c>
      <c r="E78" s="50" t="s">
        <v>227</v>
      </c>
      <c r="F78" s="50"/>
      <c r="G78" s="51">
        <f aca="true" t="shared" si="9" ref="G78:I79">G79</f>
        <v>3565</v>
      </c>
      <c r="H78" s="51">
        <f t="shared" si="9"/>
        <v>4741</v>
      </c>
      <c r="I78" s="51">
        <f t="shared" si="9"/>
        <v>4741</v>
      </c>
      <c r="J78" s="42"/>
      <c r="K78" s="42"/>
      <c r="L78" s="41"/>
    </row>
    <row r="79" spans="1:12" ht="42.75" customHeight="1">
      <c r="A79" s="21">
        <f t="shared" si="0"/>
        <v>65</v>
      </c>
      <c r="B79" s="49" t="s">
        <v>72</v>
      </c>
      <c r="C79" s="22"/>
      <c r="D79" s="50" t="s">
        <v>223</v>
      </c>
      <c r="E79" s="50" t="s">
        <v>227</v>
      </c>
      <c r="F79" s="50" t="s">
        <v>23</v>
      </c>
      <c r="G79" s="51">
        <f t="shared" si="9"/>
        <v>3565</v>
      </c>
      <c r="H79" s="51">
        <f t="shared" si="9"/>
        <v>4741</v>
      </c>
      <c r="I79" s="51">
        <f t="shared" si="9"/>
        <v>4741</v>
      </c>
      <c r="J79" s="42"/>
      <c r="K79" s="42"/>
      <c r="L79" s="41"/>
    </row>
    <row r="80" spans="1:12" ht="42.75" customHeight="1">
      <c r="A80" s="21">
        <f t="shared" si="0"/>
        <v>66</v>
      </c>
      <c r="B80" s="49" t="s">
        <v>25</v>
      </c>
      <c r="C80" s="22"/>
      <c r="D80" s="50" t="s">
        <v>223</v>
      </c>
      <c r="E80" s="50" t="s">
        <v>227</v>
      </c>
      <c r="F80" s="50" t="s">
        <v>26</v>
      </c>
      <c r="G80" s="51">
        <v>3565</v>
      </c>
      <c r="H80" s="51">
        <v>4741</v>
      </c>
      <c r="I80" s="82">
        <v>4741</v>
      </c>
      <c r="J80" s="42"/>
      <c r="K80" s="42"/>
      <c r="L80" s="41"/>
    </row>
    <row r="81" spans="1:12" ht="129" customHeight="1">
      <c r="A81" s="21">
        <f aca="true" t="shared" si="10" ref="A81:A136">A80+1</f>
        <v>67</v>
      </c>
      <c r="B81" s="104" t="s">
        <v>287</v>
      </c>
      <c r="C81" s="22"/>
      <c r="D81" s="50" t="s">
        <v>223</v>
      </c>
      <c r="E81" s="50" t="s">
        <v>288</v>
      </c>
      <c r="F81" s="50"/>
      <c r="G81" s="51">
        <f aca="true" t="shared" si="11" ref="G81:I82">G82</f>
        <v>105000</v>
      </c>
      <c r="H81" s="51">
        <f t="shared" si="11"/>
        <v>0</v>
      </c>
      <c r="I81" s="51">
        <f t="shared" si="11"/>
        <v>0</v>
      </c>
      <c r="J81" s="42"/>
      <c r="K81" s="42"/>
      <c r="L81" s="41"/>
    </row>
    <row r="82" spans="1:12" ht="42.75" customHeight="1">
      <c r="A82" s="21">
        <f t="shared" si="10"/>
        <v>68</v>
      </c>
      <c r="B82" s="49" t="s">
        <v>72</v>
      </c>
      <c r="C82" s="22"/>
      <c r="D82" s="50" t="s">
        <v>223</v>
      </c>
      <c r="E82" s="50" t="s">
        <v>288</v>
      </c>
      <c r="F82" s="50" t="s">
        <v>23</v>
      </c>
      <c r="G82" s="51">
        <f t="shared" si="11"/>
        <v>105000</v>
      </c>
      <c r="H82" s="51">
        <f t="shared" si="11"/>
        <v>0</v>
      </c>
      <c r="I82" s="51">
        <f t="shared" si="11"/>
        <v>0</v>
      </c>
      <c r="J82" s="42"/>
      <c r="K82" s="42"/>
      <c r="L82" s="41"/>
    </row>
    <row r="83" spans="1:12" ht="42.75" customHeight="1">
      <c r="A83" s="21">
        <f t="shared" si="10"/>
        <v>69</v>
      </c>
      <c r="B83" s="49" t="s">
        <v>25</v>
      </c>
      <c r="C83" s="22"/>
      <c r="D83" s="50" t="s">
        <v>223</v>
      </c>
      <c r="E83" s="50" t="s">
        <v>288</v>
      </c>
      <c r="F83" s="50" t="s">
        <v>26</v>
      </c>
      <c r="G83" s="51">
        <v>105000</v>
      </c>
      <c r="H83" s="51">
        <v>0</v>
      </c>
      <c r="I83" s="82">
        <v>0</v>
      </c>
      <c r="J83" s="42"/>
      <c r="K83" s="42"/>
      <c r="L83" s="41"/>
    </row>
    <row r="84" spans="1:12" ht="38.25">
      <c r="A84" s="21">
        <f t="shared" si="10"/>
        <v>70</v>
      </c>
      <c r="B84" s="49" t="s">
        <v>74</v>
      </c>
      <c r="C84" s="22">
        <v>810</v>
      </c>
      <c r="D84" s="50" t="s">
        <v>100</v>
      </c>
      <c r="E84" s="50"/>
      <c r="F84" s="50"/>
      <c r="G84" s="51">
        <f aca="true" t="shared" si="12" ref="G84:I88">G85</f>
        <v>27000</v>
      </c>
      <c r="H84" s="51">
        <f t="shared" si="12"/>
        <v>12000</v>
      </c>
      <c r="I84" s="82">
        <f t="shared" si="12"/>
        <v>12000</v>
      </c>
      <c r="J84" s="42"/>
      <c r="K84" s="42"/>
      <c r="L84" s="41"/>
    </row>
    <row r="85" spans="1:12" ht="63.75">
      <c r="A85" s="21">
        <f t="shared" si="10"/>
        <v>71</v>
      </c>
      <c r="B85" s="49" t="s">
        <v>189</v>
      </c>
      <c r="C85" s="22">
        <v>810</v>
      </c>
      <c r="D85" s="50" t="s">
        <v>100</v>
      </c>
      <c r="E85" s="50" t="s">
        <v>92</v>
      </c>
      <c r="F85" s="50"/>
      <c r="G85" s="51">
        <f t="shared" si="12"/>
        <v>27000</v>
      </c>
      <c r="H85" s="51">
        <f t="shared" si="12"/>
        <v>12000</v>
      </c>
      <c r="I85" s="82">
        <f t="shared" si="12"/>
        <v>12000</v>
      </c>
      <c r="J85" s="42"/>
      <c r="K85" s="42"/>
      <c r="L85" s="41"/>
    </row>
    <row r="86" spans="1:12" ht="38.25">
      <c r="A86" s="21">
        <f t="shared" si="10"/>
        <v>72</v>
      </c>
      <c r="B86" s="49" t="s">
        <v>192</v>
      </c>
      <c r="C86" s="22">
        <v>810</v>
      </c>
      <c r="D86" s="50" t="s">
        <v>100</v>
      </c>
      <c r="E86" s="50" t="s">
        <v>75</v>
      </c>
      <c r="F86" s="50"/>
      <c r="G86" s="51">
        <f t="shared" si="12"/>
        <v>27000</v>
      </c>
      <c r="H86" s="51">
        <f t="shared" si="12"/>
        <v>12000</v>
      </c>
      <c r="I86" s="82">
        <f t="shared" si="12"/>
        <v>12000</v>
      </c>
      <c r="J86" s="42"/>
      <c r="K86" s="42"/>
      <c r="L86" s="41"/>
    </row>
    <row r="87" spans="1:12" ht="140.25">
      <c r="A87" s="21">
        <f t="shared" si="10"/>
        <v>73</v>
      </c>
      <c r="B87" s="49" t="s">
        <v>193</v>
      </c>
      <c r="C87" s="22">
        <v>810</v>
      </c>
      <c r="D87" s="50" t="s">
        <v>100</v>
      </c>
      <c r="E87" s="50" t="s">
        <v>185</v>
      </c>
      <c r="F87" s="50"/>
      <c r="G87" s="51">
        <f t="shared" si="12"/>
        <v>27000</v>
      </c>
      <c r="H87" s="51">
        <f t="shared" si="12"/>
        <v>12000</v>
      </c>
      <c r="I87" s="82">
        <f t="shared" si="12"/>
        <v>12000</v>
      </c>
      <c r="J87" s="42"/>
      <c r="K87" s="42"/>
      <c r="L87" s="41"/>
    </row>
    <row r="88" spans="1:12" ht="38.25">
      <c r="A88" s="21">
        <f t="shared" si="10"/>
        <v>74</v>
      </c>
      <c r="B88" s="49" t="s">
        <v>72</v>
      </c>
      <c r="C88" s="22">
        <v>810</v>
      </c>
      <c r="D88" s="50" t="s">
        <v>100</v>
      </c>
      <c r="E88" s="50" t="s">
        <v>185</v>
      </c>
      <c r="F88" s="50" t="s">
        <v>23</v>
      </c>
      <c r="G88" s="51">
        <f t="shared" si="12"/>
        <v>27000</v>
      </c>
      <c r="H88" s="51">
        <f t="shared" si="12"/>
        <v>12000</v>
      </c>
      <c r="I88" s="82">
        <f t="shared" si="12"/>
        <v>12000</v>
      </c>
      <c r="J88" s="42"/>
      <c r="K88" s="42"/>
      <c r="L88" s="41"/>
    </row>
    <row r="89" spans="1:12" ht="38.25">
      <c r="A89" s="21">
        <f t="shared" si="10"/>
        <v>75</v>
      </c>
      <c r="B89" s="49" t="s">
        <v>25</v>
      </c>
      <c r="C89" s="22">
        <v>810</v>
      </c>
      <c r="D89" s="50" t="s">
        <v>100</v>
      </c>
      <c r="E89" s="50" t="s">
        <v>185</v>
      </c>
      <c r="F89" s="50" t="s">
        <v>26</v>
      </c>
      <c r="G89" s="51">
        <v>27000</v>
      </c>
      <c r="H89" s="51">
        <v>12000</v>
      </c>
      <c r="I89" s="82">
        <v>12000</v>
      </c>
      <c r="J89" s="42"/>
      <c r="K89" s="42"/>
      <c r="L89" s="41"/>
    </row>
    <row r="90" spans="1:12" ht="12.75">
      <c r="A90" s="21">
        <f t="shared" si="10"/>
        <v>76</v>
      </c>
      <c r="B90" s="49" t="s">
        <v>117</v>
      </c>
      <c r="C90" s="22">
        <v>810</v>
      </c>
      <c r="D90" s="50" t="s">
        <v>89</v>
      </c>
      <c r="E90" s="50"/>
      <c r="F90" s="50"/>
      <c r="G90" s="51">
        <f aca="true" t="shared" si="13" ref="G90:I92">G91</f>
        <v>195960.33000000002</v>
      </c>
      <c r="H90" s="51">
        <f t="shared" si="13"/>
        <v>128573</v>
      </c>
      <c r="I90" s="82">
        <f t="shared" si="13"/>
        <v>133321</v>
      </c>
      <c r="J90" s="42"/>
      <c r="K90" s="42"/>
      <c r="L90" s="41"/>
    </row>
    <row r="91" spans="1:12" ht="25.5">
      <c r="A91" s="21">
        <f t="shared" si="10"/>
        <v>77</v>
      </c>
      <c r="B91" s="49" t="s">
        <v>135</v>
      </c>
      <c r="C91" s="22">
        <v>810</v>
      </c>
      <c r="D91" s="50" t="s">
        <v>101</v>
      </c>
      <c r="E91" s="50"/>
      <c r="F91" s="50"/>
      <c r="G91" s="82">
        <f t="shared" si="13"/>
        <v>195960.33000000002</v>
      </c>
      <c r="H91" s="82">
        <f t="shared" si="13"/>
        <v>128573</v>
      </c>
      <c r="I91" s="82">
        <f t="shared" si="13"/>
        <v>133321</v>
      </c>
      <c r="J91" s="42"/>
      <c r="K91" s="42"/>
      <c r="L91" s="41"/>
    </row>
    <row r="92" spans="1:12" ht="63.75">
      <c r="A92" s="21">
        <f t="shared" si="10"/>
        <v>78</v>
      </c>
      <c r="B92" s="49" t="s">
        <v>189</v>
      </c>
      <c r="C92" s="22">
        <v>810</v>
      </c>
      <c r="D92" s="50" t="s">
        <v>101</v>
      </c>
      <c r="E92" s="50" t="s">
        <v>92</v>
      </c>
      <c r="F92" s="50"/>
      <c r="G92" s="51">
        <f t="shared" si="13"/>
        <v>195960.33000000002</v>
      </c>
      <c r="H92" s="51">
        <f t="shared" si="13"/>
        <v>128573</v>
      </c>
      <c r="I92" s="82">
        <f t="shared" si="13"/>
        <v>133321</v>
      </c>
      <c r="J92" s="42"/>
      <c r="K92" s="42"/>
      <c r="L92" s="41"/>
    </row>
    <row r="93" spans="1:12" ht="51">
      <c r="A93" s="21">
        <f t="shared" si="10"/>
        <v>79</v>
      </c>
      <c r="B93" s="49" t="s">
        <v>194</v>
      </c>
      <c r="C93" s="22">
        <v>810</v>
      </c>
      <c r="D93" s="50" t="s">
        <v>101</v>
      </c>
      <c r="E93" s="50" t="s">
        <v>211</v>
      </c>
      <c r="F93" s="50"/>
      <c r="G93" s="51">
        <f>G97+G100+G94</f>
        <v>195960.33000000002</v>
      </c>
      <c r="H93" s="51">
        <f>H97+H100+H94</f>
        <v>128573</v>
      </c>
      <c r="I93" s="51">
        <f>I97+I100+I94</f>
        <v>133321</v>
      </c>
      <c r="J93" s="42"/>
      <c r="K93" s="42"/>
      <c r="L93" s="41"/>
    </row>
    <row r="94" spans="1:12" ht="153">
      <c r="A94" s="21">
        <f t="shared" si="10"/>
        <v>80</v>
      </c>
      <c r="B94" s="49" t="s">
        <v>316</v>
      </c>
      <c r="C94" s="22">
        <v>810</v>
      </c>
      <c r="D94" s="50" t="s">
        <v>101</v>
      </c>
      <c r="E94" s="50" t="s">
        <v>315</v>
      </c>
      <c r="F94" s="50"/>
      <c r="G94" s="51">
        <f aca="true" t="shared" si="14" ref="G94:I98">G95</f>
        <v>44851.8</v>
      </c>
      <c r="H94" s="51">
        <f t="shared" si="14"/>
        <v>0</v>
      </c>
      <c r="I94" s="82">
        <f t="shared" si="14"/>
        <v>0</v>
      </c>
      <c r="J94" s="42"/>
      <c r="K94" s="42"/>
      <c r="L94" s="41"/>
    </row>
    <row r="95" spans="1:12" ht="38.25">
      <c r="A95" s="21">
        <f t="shared" si="10"/>
        <v>81</v>
      </c>
      <c r="B95" s="49" t="s">
        <v>72</v>
      </c>
      <c r="C95" s="22">
        <v>810</v>
      </c>
      <c r="D95" s="50" t="s">
        <v>101</v>
      </c>
      <c r="E95" s="50" t="s">
        <v>315</v>
      </c>
      <c r="F95" s="50" t="s">
        <v>23</v>
      </c>
      <c r="G95" s="51">
        <f t="shared" si="14"/>
        <v>44851.8</v>
      </c>
      <c r="H95" s="51">
        <f t="shared" si="14"/>
        <v>0</v>
      </c>
      <c r="I95" s="82">
        <f t="shared" si="14"/>
        <v>0</v>
      </c>
      <c r="J95" s="42"/>
      <c r="K95" s="42"/>
      <c r="L95" s="41"/>
    </row>
    <row r="96" spans="1:12" ht="38.25">
      <c r="A96" s="21">
        <f t="shared" si="10"/>
        <v>82</v>
      </c>
      <c r="B96" s="49" t="s">
        <v>25</v>
      </c>
      <c r="C96" s="22">
        <v>810</v>
      </c>
      <c r="D96" s="50" t="s">
        <v>101</v>
      </c>
      <c r="E96" s="50" t="s">
        <v>315</v>
      </c>
      <c r="F96" s="50" t="s">
        <v>26</v>
      </c>
      <c r="G96" s="51">
        <v>44851.8</v>
      </c>
      <c r="H96" s="51">
        <v>0</v>
      </c>
      <c r="I96" s="82">
        <v>0</v>
      </c>
      <c r="J96" s="42"/>
      <c r="K96" s="42"/>
      <c r="L96" s="41"/>
    </row>
    <row r="97" spans="1:12" ht="178.5">
      <c r="A97" s="21">
        <f t="shared" si="10"/>
        <v>83</v>
      </c>
      <c r="B97" s="49" t="s">
        <v>195</v>
      </c>
      <c r="C97" s="22">
        <v>810</v>
      </c>
      <c r="D97" s="50" t="s">
        <v>101</v>
      </c>
      <c r="E97" s="50" t="s">
        <v>212</v>
      </c>
      <c r="F97" s="50"/>
      <c r="G97" s="51">
        <f t="shared" si="14"/>
        <v>76983.53</v>
      </c>
      <c r="H97" s="51">
        <f t="shared" si="14"/>
        <v>52400</v>
      </c>
      <c r="I97" s="82">
        <f t="shared" si="14"/>
        <v>54100</v>
      </c>
      <c r="J97" s="42"/>
      <c r="K97" s="42"/>
      <c r="L97" s="41"/>
    </row>
    <row r="98" spans="1:12" ht="38.25">
      <c r="A98" s="21">
        <f t="shared" si="10"/>
        <v>84</v>
      </c>
      <c r="B98" s="49" t="s">
        <v>72</v>
      </c>
      <c r="C98" s="22">
        <v>810</v>
      </c>
      <c r="D98" s="50" t="s">
        <v>101</v>
      </c>
      <c r="E98" s="50" t="s">
        <v>212</v>
      </c>
      <c r="F98" s="50" t="s">
        <v>23</v>
      </c>
      <c r="G98" s="51">
        <f t="shared" si="14"/>
        <v>76983.53</v>
      </c>
      <c r="H98" s="51">
        <f t="shared" si="14"/>
        <v>52400</v>
      </c>
      <c r="I98" s="82">
        <f t="shared" si="14"/>
        <v>54100</v>
      </c>
      <c r="J98" s="42"/>
      <c r="K98" s="42"/>
      <c r="L98" s="41"/>
    </row>
    <row r="99" spans="1:12" ht="38.25">
      <c r="A99" s="21">
        <f t="shared" si="10"/>
        <v>85</v>
      </c>
      <c r="B99" s="49" t="s">
        <v>25</v>
      </c>
      <c r="C99" s="22">
        <v>810</v>
      </c>
      <c r="D99" s="50" t="s">
        <v>101</v>
      </c>
      <c r="E99" s="50" t="s">
        <v>212</v>
      </c>
      <c r="F99" s="50" t="s">
        <v>26</v>
      </c>
      <c r="G99" s="51">
        <v>76983.53</v>
      </c>
      <c r="H99" s="51">
        <v>52400</v>
      </c>
      <c r="I99" s="82">
        <v>54100</v>
      </c>
      <c r="J99" s="42"/>
      <c r="K99" s="42"/>
      <c r="L99" s="41"/>
    </row>
    <row r="100" spans="1:12" ht="135">
      <c r="A100" s="21">
        <f t="shared" si="10"/>
        <v>86</v>
      </c>
      <c r="B100" s="104" t="s">
        <v>254</v>
      </c>
      <c r="C100" s="22">
        <v>810</v>
      </c>
      <c r="D100" s="50" t="s">
        <v>101</v>
      </c>
      <c r="E100" s="50" t="s">
        <v>289</v>
      </c>
      <c r="F100" s="50"/>
      <c r="G100" s="51">
        <f aca="true" t="shared" si="15" ref="G100:I104">G101</f>
        <v>74125</v>
      </c>
      <c r="H100" s="51">
        <f t="shared" si="15"/>
        <v>76173</v>
      </c>
      <c r="I100" s="82">
        <f t="shared" si="15"/>
        <v>79221</v>
      </c>
      <c r="J100" s="42"/>
      <c r="K100" s="42"/>
      <c r="L100" s="41"/>
    </row>
    <row r="101" spans="1:12" ht="38.25">
      <c r="A101" s="21">
        <f t="shared" si="10"/>
        <v>87</v>
      </c>
      <c r="B101" s="49" t="s">
        <v>72</v>
      </c>
      <c r="C101" s="22">
        <v>810</v>
      </c>
      <c r="D101" s="50" t="s">
        <v>101</v>
      </c>
      <c r="E101" s="50" t="s">
        <v>289</v>
      </c>
      <c r="F101" s="50" t="s">
        <v>23</v>
      </c>
      <c r="G101" s="51">
        <f t="shared" si="15"/>
        <v>74125</v>
      </c>
      <c r="H101" s="51">
        <f t="shared" si="15"/>
        <v>76173</v>
      </c>
      <c r="I101" s="82">
        <f t="shared" si="15"/>
        <v>79221</v>
      </c>
      <c r="J101" s="42"/>
      <c r="K101" s="42"/>
      <c r="L101" s="41"/>
    </row>
    <row r="102" spans="1:12" ht="38.25">
      <c r="A102" s="21">
        <f t="shared" si="10"/>
        <v>88</v>
      </c>
      <c r="B102" s="49" t="s">
        <v>25</v>
      </c>
      <c r="C102" s="22">
        <v>810</v>
      </c>
      <c r="D102" s="50" t="s">
        <v>101</v>
      </c>
      <c r="E102" s="50" t="s">
        <v>289</v>
      </c>
      <c r="F102" s="50" t="s">
        <v>26</v>
      </c>
      <c r="G102" s="51">
        <v>74125</v>
      </c>
      <c r="H102" s="51">
        <v>76173</v>
      </c>
      <c r="I102" s="82">
        <v>79221</v>
      </c>
      <c r="J102" s="42"/>
      <c r="K102" s="42"/>
      <c r="L102" s="41"/>
    </row>
    <row r="103" spans="1:12" ht="135">
      <c r="A103" s="21">
        <f t="shared" si="10"/>
        <v>89</v>
      </c>
      <c r="B103" s="104" t="s">
        <v>254</v>
      </c>
      <c r="C103" s="22">
        <v>810</v>
      </c>
      <c r="D103" s="50" t="s">
        <v>101</v>
      </c>
      <c r="E103" s="50" t="s">
        <v>290</v>
      </c>
      <c r="F103" s="50"/>
      <c r="G103" s="51">
        <f t="shared" si="15"/>
        <v>0</v>
      </c>
      <c r="H103" s="51">
        <f t="shared" si="15"/>
        <v>0</v>
      </c>
      <c r="I103" s="82">
        <f t="shared" si="15"/>
        <v>5484</v>
      </c>
      <c r="J103" s="42"/>
      <c r="K103" s="42"/>
      <c r="L103" s="41"/>
    </row>
    <row r="104" spans="1:12" ht="38.25">
      <c r="A104" s="21">
        <f t="shared" si="10"/>
        <v>90</v>
      </c>
      <c r="B104" s="49" t="s">
        <v>72</v>
      </c>
      <c r="C104" s="22">
        <v>810</v>
      </c>
      <c r="D104" s="50" t="s">
        <v>101</v>
      </c>
      <c r="E104" s="50" t="s">
        <v>290</v>
      </c>
      <c r="F104" s="50" t="s">
        <v>23</v>
      </c>
      <c r="G104" s="51">
        <f t="shared" si="15"/>
        <v>0</v>
      </c>
      <c r="H104" s="51">
        <f t="shared" si="15"/>
        <v>0</v>
      </c>
      <c r="I104" s="82">
        <f t="shared" si="15"/>
        <v>5484</v>
      </c>
      <c r="J104" s="42"/>
      <c r="K104" s="42"/>
      <c r="L104" s="41"/>
    </row>
    <row r="105" spans="1:12" ht="38.25">
      <c r="A105" s="21">
        <f t="shared" si="10"/>
        <v>91</v>
      </c>
      <c r="B105" s="49" t="s">
        <v>25</v>
      </c>
      <c r="C105" s="22">
        <v>810</v>
      </c>
      <c r="D105" s="50" t="s">
        <v>101</v>
      </c>
      <c r="E105" s="50" t="s">
        <v>290</v>
      </c>
      <c r="F105" s="50" t="s">
        <v>26</v>
      </c>
      <c r="G105" s="51">
        <v>0</v>
      </c>
      <c r="H105" s="51">
        <v>0</v>
      </c>
      <c r="I105" s="82">
        <v>5484</v>
      </c>
      <c r="J105" s="42"/>
      <c r="K105" s="42"/>
      <c r="L105" s="41"/>
    </row>
    <row r="106" spans="1:12" ht="12.75">
      <c r="A106" s="21">
        <f t="shared" si="10"/>
        <v>92</v>
      </c>
      <c r="B106" s="49" t="s">
        <v>124</v>
      </c>
      <c r="C106" s="22">
        <v>810</v>
      </c>
      <c r="D106" s="50" t="s">
        <v>102</v>
      </c>
      <c r="E106" s="50"/>
      <c r="F106" s="50"/>
      <c r="G106" s="51">
        <f>G113+G107</f>
        <v>263961.31</v>
      </c>
      <c r="H106" s="51">
        <f>H113+H107</f>
        <v>59490</v>
      </c>
      <c r="I106" s="51">
        <f>I113+I107</f>
        <v>59490</v>
      </c>
      <c r="J106" s="42"/>
      <c r="K106" s="42"/>
      <c r="L106" s="41"/>
    </row>
    <row r="107" spans="1:12" s="43" customFormat="1" ht="12.75">
      <c r="A107" s="21">
        <f t="shared" si="10"/>
        <v>93</v>
      </c>
      <c r="B107" s="49" t="s">
        <v>219</v>
      </c>
      <c r="C107" s="22">
        <v>810</v>
      </c>
      <c r="D107" s="50" t="s">
        <v>216</v>
      </c>
      <c r="E107" s="50"/>
      <c r="F107" s="50"/>
      <c r="G107" s="51">
        <f aca="true" t="shared" si="16" ref="G107:I111">G108</f>
        <v>11450.66</v>
      </c>
      <c r="H107" s="51">
        <f t="shared" si="16"/>
        <v>10000</v>
      </c>
      <c r="I107" s="51">
        <f t="shared" si="16"/>
        <v>10000</v>
      </c>
      <c r="J107" s="42"/>
      <c r="K107" s="42"/>
      <c r="L107" s="42"/>
    </row>
    <row r="108" spans="1:12" ht="63.75">
      <c r="A108" s="21">
        <f t="shared" si="10"/>
        <v>94</v>
      </c>
      <c r="B108" s="49" t="s">
        <v>189</v>
      </c>
      <c r="C108" s="22">
        <v>810</v>
      </c>
      <c r="D108" s="50" t="s">
        <v>216</v>
      </c>
      <c r="E108" s="50" t="s">
        <v>92</v>
      </c>
      <c r="F108" s="50"/>
      <c r="G108" s="51">
        <f t="shared" si="16"/>
        <v>11450.66</v>
      </c>
      <c r="H108" s="51">
        <f t="shared" si="16"/>
        <v>10000</v>
      </c>
      <c r="I108" s="51">
        <f t="shared" si="16"/>
        <v>10000</v>
      </c>
      <c r="J108" s="42"/>
      <c r="K108" s="42"/>
      <c r="L108" s="41"/>
    </row>
    <row r="109" spans="1:12" ht="38.25">
      <c r="A109" s="21">
        <f t="shared" si="10"/>
        <v>95</v>
      </c>
      <c r="B109" s="49" t="s">
        <v>190</v>
      </c>
      <c r="C109" s="22">
        <v>810</v>
      </c>
      <c r="D109" s="50" t="s">
        <v>216</v>
      </c>
      <c r="E109" s="50" t="s">
        <v>91</v>
      </c>
      <c r="F109" s="50"/>
      <c r="G109" s="51">
        <f t="shared" si="16"/>
        <v>11450.66</v>
      </c>
      <c r="H109" s="51">
        <f t="shared" si="16"/>
        <v>10000</v>
      </c>
      <c r="I109" s="51">
        <f t="shared" si="16"/>
        <v>10000</v>
      </c>
      <c r="J109" s="42"/>
      <c r="K109" s="42"/>
      <c r="L109" s="41"/>
    </row>
    <row r="110" spans="1:12" ht="127.5">
      <c r="A110" s="21">
        <f t="shared" si="10"/>
        <v>96</v>
      </c>
      <c r="B110" s="49" t="s">
        <v>218</v>
      </c>
      <c r="C110" s="22">
        <v>810</v>
      </c>
      <c r="D110" s="50" t="s">
        <v>216</v>
      </c>
      <c r="E110" s="50" t="s">
        <v>217</v>
      </c>
      <c r="F110" s="50"/>
      <c r="G110" s="51">
        <f t="shared" si="16"/>
        <v>11450.66</v>
      </c>
      <c r="H110" s="51">
        <f t="shared" si="16"/>
        <v>10000</v>
      </c>
      <c r="I110" s="51">
        <f t="shared" si="16"/>
        <v>10000</v>
      </c>
      <c r="J110" s="42"/>
      <c r="K110" s="42"/>
      <c r="L110" s="41"/>
    </row>
    <row r="111" spans="1:12" ht="38.25">
      <c r="A111" s="21">
        <f t="shared" si="10"/>
        <v>97</v>
      </c>
      <c r="B111" s="49" t="s">
        <v>72</v>
      </c>
      <c r="C111" s="22">
        <v>810</v>
      </c>
      <c r="D111" s="50" t="s">
        <v>216</v>
      </c>
      <c r="E111" s="50" t="s">
        <v>217</v>
      </c>
      <c r="F111" s="50" t="s">
        <v>23</v>
      </c>
      <c r="G111" s="51">
        <f t="shared" si="16"/>
        <v>11450.66</v>
      </c>
      <c r="H111" s="51">
        <f t="shared" si="16"/>
        <v>10000</v>
      </c>
      <c r="I111" s="51">
        <f t="shared" si="16"/>
        <v>10000</v>
      </c>
      <c r="J111" s="42"/>
      <c r="K111" s="42"/>
      <c r="L111" s="41"/>
    </row>
    <row r="112" spans="1:12" ht="38.25">
      <c r="A112" s="21">
        <f t="shared" si="10"/>
        <v>98</v>
      </c>
      <c r="B112" s="49" t="s">
        <v>25</v>
      </c>
      <c r="C112" s="22">
        <v>810</v>
      </c>
      <c r="D112" s="50" t="s">
        <v>216</v>
      </c>
      <c r="E112" s="50" t="s">
        <v>217</v>
      </c>
      <c r="F112" s="50" t="s">
        <v>26</v>
      </c>
      <c r="G112" s="51">
        <v>11450.66</v>
      </c>
      <c r="H112" s="51">
        <v>10000</v>
      </c>
      <c r="I112" s="82">
        <v>10000</v>
      </c>
      <c r="J112" s="42"/>
      <c r="K112" s="42"/>
      <c r="L112" s="41"/>
    </row>
    <row r="113" spans="1:12" ht="12.75">
      <c r="A113" s="21">
        <f t="shared" si="10"/>
        <v>99</v>
      </c>
      <c r="B113" s="49" t="s">
        <v>125</v>
      </c>
      <c r="C113" s="22">
        <v>810</v>
      </c>
      <c r="D113" s="50" t="s">
        <v>103</v>
      </c>
      <c r="E113" s="50"/>
      <c r="F113" s="50"/>
      <c r="G113" s="51">
        <f aca="true" t="shared" si="17" ref="G113:I114">G114</f>
        <v>252510.65</v>
      </c>
      <c r="H113" s="51">
        <f t="shared" si="17"/>
        <v>49490</v>
      </c>
      <c r="I113" s="82">
        <f t="shared" si="17"/>
        <v>49490</v>
      </c>
      <c r="J113" s="42"/>
      <c r="K113" s="42"/>
      <c r="L113" s="41"/>
    </row>
    <row r="114" spans="1:12" ht="63.75">
      <c r="A114" s="21">
        <f t="shared" si="10"/>
        <v>100</v>
      </c>
      <c r="B114" s="49" t="s">
        <v>189</v>
      </c>
      <c r="C114" s="22">
        <v>810</v>
      </c>
      <c r="D114" s="50" t="s">
        <v>103</v>
      </c>
      <c r="E114" s="50" t="s">
        <v>92</v>
      </c>
      <c r="F114" s="50"/>
      <c r="G114" s="51">
        <f t="shared" si="17"/>
        <v>252510.65</v>
      </c>
      <c r="H114" s="51">
        <f t="shared" si="17"/>
        <v>49490</v>
      </c>
      <c r="I114" s="82">
        <f t="shared" si="17"/>
        <v>49490</v>
      </c>
      <c r="J114" s="42"/>
      <c r="K114" s="42"/>
      <c r="L114" s="41"/>
    </row>
    <row r="115" spans="1:12" ht="38.25">
      <c r="A115" s="21">
        <f t="shared" si="10"/>
        <v>101</v>
      </c>
      <c r="B115" s="49" t="s">
        <v>190</v>
      </c>
      <c r="C115" s="22">
        <v>810</v>
      </c>
      <c r="D115" s="50" t="s">
        <v>103</v>
      </c>
      <c r="E115" s="50" t="s">
        <v>91</v>
      </c>
      <c r="F115" s="50"/>
      <c r="G115" s="51">
        <f>G116+G119+G122+G125</f>
        <v>252510.65</v>
      </c>
      <c r="H115" s="51">
        <f>H116+H125</f>
        <v>49490</v>
      </c>
      <c r="I115" s="51">
        <f>I116+I125</f>
        <v>49490</v>
      </c>
      <c r="J115" s="42"/>
      <c r="K115" s="42"/>
      <c r="L115" s="41"/>
    </row>
    <row r="116" spans="1:12" ht="114.75">
      <c r="A116" s="21">
        <f t="shared" si="10"/>
        <v>102</v>
      </c>
      <c r="B116" s="49" t="s">
        <v>196</v>
      </c>
      <c r="C116" s="22">
        <v>810</v>
      </c>
      <c r="D116" s="50" t="s">
        <v>103</v>
      </c>
      <c r="E116" s="50" t="s">
        <v>184</v>
      </c>
      <c r="F116" s="50"/>
      <c r="G116" s="51">
        <f aca="true" t="shared" si="18" ref="G116:I120">G117</f>
        <v>18292.65</v>
      </c>
      <c r="H116" s="51">
        <f t="shared" si="18"/>
        <v>49490</v>
      </c>
      <c r="I116" s="51">
        <f t="shared" si="18"/>
        <v>49490</v>
      </c>
      <c r="J116" s="42"/>
      <c r="K116" s="42"/>
      <c r="L116" s="41"/>
    </row>
    <row r="117" spans="1:12" ht="38.25">
      <c r="A117" s="21">
        <f t="shared" si="10"/>
        <v>103</v>
      </c>
      <c r="B117" s="49" t="s">
        <v>72</v>
      </c>
      <c r="C117" s="22">
        <v>810</v>
      </c>
      <c r="D117" s="50" t="s">
        <v>103</v>
      </c>
      <c r="E117" s="50" t="s">
        <v>184</v>
      </c>
      <c r="F117" s="50" t="s">
        <v>23</v>
      </c>
      <c r="G117" s="51">
        <f t="shared" si="18"/>
        <v>18292.65</v>
      </c>
      <c r="H117" s="51">
        <f t="shared" si="18"/>
        <v>49490</v>
      </c>
      <c r="I117" s="51">
        <f t="shared" si="18"/>
        <v>49490</v>
      </c>
      <c r="J117" s="42"/>
      <c r="K117" s="42"/>
      <c r="L117" s="41"/>
    </row>
    <row r="118" spans="1:12" ht="38.25">
      <c r="A118" s="21">
        <f t="shared" si="10"/>
        <v>104</v>
      </c>
      <c r="B118" s="49" t="s">
        <v>25</v>
      </c>
      <c r="C118" s="22">
        <v>810</v>
      </c>
      <c r="D118" s="50" t="s">
        <v>103</v>
      </c>
      <c r="E118" s="50" t="s">
        <v>184</v>
      </c>
      <c r="F118" s="50" t="s">
        <v>26</v>
      </c>
      <c r="G118" s="51">
        <v>18292.65</v>
      </c>
      <c r="H118" s="51">
        <v>49490</v>
      </c>
      <c r="I118" s="82">
        <v>49490</v>
      </c>
      <c r="J118" s="42"/>
      <c r="K118" s="42"/>
      <c r="L118" s="41"/>
    </row>
    <row r="119" spans="1:12" ht="127.5">
      <c r="A119" s="21">
        <f t="shared" si="10"/>
        <v>105</v>
      </c>
      <c r="B119" s="49" t="s">
        <v>311</v>
      </c>
      <c r="C119" s="22">
        <v>810</v>
      </c>
      <c r="D119" s="50" t="s">
        <v>103</v>
      </c>
      <c r="E119" s="50" t="s">
        <v>304</v>
      </c>
      <c r="F119" s="50"/>
      <c r="G119" s="51">
        <f t="shared" si="18"/>
        <v>25000</v>
      </c>
      <c r="H119" s="51">
        <f t="shared" si="18"/>
        <v>0</v>
      </c>
      <c r="I119" s="51">
        <f t="shared" si="18"/>
        <v>0</v>
      </c>
      <c r="J119" s="42"/>
      <c r="K119" s="42"/>
      <c r="L119" s="41"/>
    </row>
    <row r="120" spans="1:12" ht="38.25">
      <c r="A120" s="21">
        <f t="shared" si="10"/>
        <v>106</v>
      </c>
      <c r="B120" s="49" t="s">
        <v>72</v>
      </c>
      <c r="C120" s="22">
        <v>810</v>
      </c>
      <c r="D120" s="50" t="s">
        <v>103</v>
      </c>
      <c r="E120" s="50" t="s">
        <v>304</v>
      </c>
      <c r="F120" s="50" t="s">
        <v>23</v>
      </c>
      <c r="G120" s="51">
        <f t="shared" si="18"/>
        <v>25000</v>
      </c>
      <c r="H120" s="51">
        <f t="shared" si="18"/>
        <v>0</v>
      </c>
      <c r="I120" s="51">
        <f t="shared" si="18"/>
        <v>0</v>
      </c>
      <c r="J120" s="42"/>
      <c r="K120" s="42"/>
      <c r="L120" s="41"/>
    </row>
    <row r="121" spans="1:12" ht="38.25">
      <c r="A121" s="21">
        <f t="shared" si="10"/>
        <v>107</v>
      </c>
      <c r="B121" s="49" t="s">
        <v>25</v>
      </c>
      <c r="C121" s="22">
        <v>810</v>
      </c>
      <c r="D121" s="50" t="s">
        <v>103</v>
      </c>
      <c r="E121" s="50" t="s">
        <v>304</v>
      </c>
      <c r="F121" s="50" t="s">
        <v>26</v>
      </c>
      <c r="G121" s="51">
        <v>25000</v>
      </c>
      <c r="H121" s="51">
        <v>0</v>
      </c>
      <c r="I121" s="82">
        <v>0</v>
      </c>
      <c r="J121" s="42"/>
      <c r="K121" s="42"/>
      <c r="L121" s="41"/>
    </row>
    <row r="122" spans="1:12" ht="123.75">
      <c r="A122" s="21">
        <f t="shared" si="10"/>
        <v>108</v>
      </c>
      <c r="B122" s="104" t="s">
        <v>313</v>
      </c>
      <c r="C122" s="22">
        <v>810</v>
      </c>
      <c r="D122" s="50" t="s">
        <v>103</v>
      </c>
      <c r="E122" s="50" t="s">
        <v>312</v>
      </c>
      <c r="F122" s="50"/>
      <c r="G122" s="51">
        <f aca="true" t="shared" si="19" ref="G122:I123">G123</f>
        <v>4750</v>
      </c>
      <c r="H122" s="51">
        <f t="shared" si="19"/>
        <v>0</v>
      </c>
      <c r="I122" s="51">
        <f t="shared" si="19"/>
        <v>0</v>
      </c>
      <c r="J122" s="42"/>
      <c r="K122" s="42"/>
      <c r="L122" s="41"/>
    </row>
    <row r="123" spans="1:12" ht="33.75">
      <c r="A123" s="21">
        <f t="shared" si="10"/>
        <v>109</v>
      </c>
      <c r="B123" s="105" t="s">
        <v>314</v>
      </c>
      <c r="C123" s="22">
        <v>810</v>
      </c>
      <c r="D123" s="50" t="s">
        <v>103</v>
      </c>
      <c r="E123" s="50" t="s">
        <v>312</v>
      </c>
      <c r="F123" s="50" t="s">
        <v>23</v>
      </c>
      <c r="G123" s="51">
        <f t="shared" si="19"/>
        <v>4750</v>
      </c>
      <c r="H123" s="51">
        <f t="shared" si="19"/>
        <v>0</v>
      </c>
      <c r="I123" s="51">
        <f t="shared" si="19"/>
        <v>0</v>
      </c>
      <c r="J123" s="42"/>
      <c r="K123" s="42"/>
      <c r="L123" s="41"/>
    </row>
    <row r="124" spans="1:12" ht="33.75">
      <c r="A124" s="21">
        <f t="shared" si="10"/>
        <v>110</v>
      </c>
      <c r="B124" s="105" t="s">
        <v>25</v>
      </c>
      <c r="C124" s="22">
        <v>810</v>
      </c>
      <c r="D124" s="50" t="s">
        <v>103</v>
      </c>
      <c r="E124" s="50" t="s">
        <v>312</v>
      </c>
      <c r="F124" s="50" t="s">
        <v>26</v>
      </c>
      <c r="G124" s="51">
        <v>4750</v>
      </c>
      <c r="H124" s="51">
        <v>0</v>
      </c>
      <c r="I124" s="82">
        <v>0</v>
      </c>
      <c r="J124" s="42"/>
      <c r="K124" s="42"/>
      <c r="L124" s="41"/>
    </row>
    <row r="125" spans="1:12" ht="90">
      <c r="A125" s="21">
        <f t="shared" si="10"/>
        <v>111</v>
      </c>
      <c r="B125" s="105" t="s">
        <v>291</v>
      </c>
      <c r="C125" s="22">
        <v>810</v>
      </c>
      <c r="D125" s="50" t="s">
        <v>103</v>
      </c>
      <c r="E125" s="50" t="s">
        <v>292</v>
      </c>
      <c r="F125" s="50"/>
      <c r="G125" s="51">
        <f aca="true" t="shared" si="20" ref="G125:I126">G126</f>
        <v>204468</v>
      </c>
      <c r="H125" s="51">
        <f t="shared" si="20"/>
        <v>0</v>
      </c>
      <c r="I125" s="51">
        <f t="shared" si="20"/>
        <v>0</v>
      </c>
      <c r="J125" s="42"/>
      <c r="K125" s="42"/>
      <c r="L125" s="41"/>
    </row>
    <row r="126" spans="1:12" ht="38.25">
      <c r="A126" s="21">
        <f t="shared" si="10"/>
        <v>112</v>
      </c>
      <c r="B126" s="49" t="s">
        <v>25</v>
      </c>
      <c r="C126" s="22">
        <v>810</v>
      </c>
      <c r="D126" s="50" t="s">
        <v>103</v>
      </c>
      <c r="E126" s="50" t="s">
        <v>292</v>
      </c>
      <c r="F126" s="50" t="s">
        <v>23</v>
      </c>
      <c r="G126" s="51">
        <f t="shared" si="20"/>
        <v>204468</v>
      </c>
      <c r="H126" s="51">
        <f t="shared" si="20"/>
        <v>0</v>
      </c>
      <c r="I126" s="51">
        <f t="shared" si="20"/>
        <v>0</v>
      </c>
      <c r="J126" s="42"/>
      <c r="K126" s="42"/>
      <c r="L126" s="41"/>
    </row>
    <row r="127" spans="1:12" ht="38.25">
      <c r="A127" s="21">
        <f t="shared" si="10"/>
        <v>113</v>
      </c>
      <c r="B127" s="49" t="s">
        <v>25</v>
      </c>
      <c r="C127" s="22">
        <v>810</v>
      </c>
      <c r="D127" s="50" t="s">
        <v>103</v>
      </c>
      <c r="E127" s="50" t="s">
        <v>292</v>
      </c>
      <c r="F127" s="50" t="s">
        <v>26</v>
      </c>
      <c r="G127" s="51">
        <v>204468</v>
      </c>
      <c r="H127" s="51">
        <v>0</v>
      </c>
      <c r="I127" s="82">
        <v>0</v>
      </c>
      <c r="J127" s="42"/>
      <c r="K127" s="42"/>
      <c r="L127" s="41"/>
    </row>
    <row r="128" spans="1:12" ht="23.25" customHeight="1">
      <c r="A128" s="21">
        <f t="shared" si="10"/>
        <v>114</v>
      </c>
      <c r="B128" s="49" t="s">
        <v>126</v>
      </c>
      <c r="C128" s="22">
        <v>810</v>
      </c>
      <c r="D128" s="50" t="s">
        <v>104</v>
      </c>
      <c r="E128" s="72"/>
      <c r="F128" s="50"/>
      <c r="G128" s="51">
        <f aca="true" t="shared" si="21" ref="G128:H133">G129</f>
        <v>230590</v>
      </c>
      <c r="H128" s="51">
        <f t="shared" si="21"/>
        <v>230590</v>
      </c>
      <c r="I128" s="82">
        <f>+H128</f>
        <v>230590</v>
      </c>
      <c r="J128" s="42"/>
      <c r="K128" s="42"/>
      <c r="L128" s="41"/>
    </row>
    <row r="129" spans="1:12" ht="12.75">
      <c r="A129" s="21">
        <f t="shared" si="10"/>
        <v>115</v>
      </c>
      <c r="B129" s="49" t="s">
        <v>76</v>
      </c>
      <c r="C129" s="22">
        <v>810</v>
      </c>
      <c r="D129" s="50" t="s">
        <v>105</v>
      </c>
      <c r="E129" s="72"/>
      <c r="F129" s="50"/>
      <c r="G129" s="51">
        <f t="shared" si="21"/>
        <v>230590</v>
      </c>
      <c r="H129" s="51">
        <f t="shared" si="21"/>
        <v>230590</v>
      </c>
      <c r="I129" s="82">
        <f>+H129</f>
        <v>230590</v>
      </c>
      <c r="J129" s="42"/>
      <c r="K129" s="42"/>
      <c r="L129" s="41"/>
    </row>
    <row r="130" spans="1:12" ht="63.75">
      <c r="A130" s="21">
        <f t="shared" si="10"/>
        <v>116</v>
      </c>
      <c r="B130" s="49" t="s">
        <v>189</v>
      </c>
      <c r="C130" s="22">
        <v>810</v>
      </c>
      <c r="D130" s="50" t="s">
        <v>105</v>
      </c>
      <c r="E130" s="50" t="s">
        <v>92</v>
      </c>
      <c r="F130" s="50"/>
      <c r="G130" s="51">
        <f t="shared" si="21"/>
        <v>230590</v>
      </c>
      <c r="H130" s="51">
        <f t="shared" si="21"/>
        <v>230590</v>
      </c>
      <c r="I130" s="82">
        <f>I131</f>
        <v>230590</v>
      </c>
      <c r="J130" s="42"/>
      <c r="K130" s="42"/>
      <c r="L130" s="41"/>
    </row>
    <row r="131" spans="1:12" ht="38.25">
      <c r="A131" s="21">
        <f t="shared" si="10"/>
        <v>117</v>
      </c>
      <c r="B131" s="49" t="s">
        <v>3</v>
      </c>
      <c r="C131" s="22">
        <v>810</v>
      </c>
      <c r="D131" s="50" t="s">
        <v>105</v>
      </c>
      <c r="E131" s="50" t="s">
        <v>0</v>
      </c>
      <c r="F131" s="50"/>
      <c r="G131" s="51">
        <f t="shared" si="21"/>
        <v>230590</v>
      </c>
      <c r="H131" s="51">
        <f t="shared" si="21"/>
        <v>230590</v>
      </c>
      <c r="I131" s="82">
        <f>I132</f>
        <v>230590</v>
      </c>
      <c r="J131" s="42"/>
      <c r="K131" s="42"/>
      <c r="L131" s="41"/>
    </row>
    <row r="132" spans="1:12" ht="229.5">
      <c r="A132" s="21">
        <f t="shared" si="10"/>
        <v>118</v>
      </c>
      <c r="B132" s="49" t="s">
        <v>2</v>
      </c>
      <c r="C132" s="22">
        <v>810</v>
      </c>
      <c r="D132" s="50" t="s">
        <v>105</v>
      </c>
      <c r="E132" s="50" t="s">
        <v>1</v>
      </c>
      <c r="F132" s="50"/>
      <c r="G132" s="51">
        <f t="shared" si="21"/>
        <v>230590</v>
      </c>
      <c r="H132" s="51">
        <f t="shared" si="21"/>
        <v>230590</v>
      </c>
      <c r="I132" s="82">
        <f>I133</f>
        <v>230590</v>
      </c>
      <c r="J132" s="42"/>
      <c r="K132" s="42"/>
      <c r="L132" s="41"/>
    </row>
    <row r="133" spans="1:12" ht="12.75">
      <c r="A133" s="21">
        <f t="shared" si="10"/>
        <v>119</v>
      </c>
      <c r="B133" s="49" t="s">
        <v>77</v>
      </c>
      <c r="C133" s="22">
        <v>810</v>
      </c>
      <c r="D133" s="50" t="s">
        <v>105</v>
      </c>
      <c r="E133" s="50" t="s">
        <v>1</v>
      </c>
      <c r="F133" s="50" t="s">
        <v>118</v>
      </c>
      <c r="G133" s="51">
        <f t="shared" si="21"/>
        <v>230590</v>
      </c>
      <c r="H133" s="51">
        <f t="shared" si="21"/>
        <v>230590</v>
      </c>
      <c r="I133" s="82">
        <f>I134</f>
        <v>230590</v>
      </c>
      <c r="J133" s="42"/>
      <c r="K133" s="42"/>
      <c r="L133" s="41"/>
    </row>
    <row r="134" spans="1:12" ht="12.75">
      <c r="A134" s="21">
        <f t="shared" si="10"/>
        <v>120</v>
      </c>
      <c r="B134" s="49" t="s">
        <v>85</v>
      </c>
      <c r="C134" s="22">
        <v>810</v>
      </c>
      <c r="D134" s="50" t="s">
        <v>105</v>
      </c>
      <c r="E134" s="50" t="s">
        <v>1</v>
      </c>
      <c r="F134" s="50" t="s">
        <v>78</v>
      </c>
      <c r="G134" s="51">
        <v>230590</v>
      </c>
      <c r="H134" s="51">
        <v>230590</v>
      </c>
      <c r="I134" s="82">
        <v>230590</v>
      </c>
      <c r="J134" s="42"/>
      <c r="K134" s="42"/>
      <c r="L134" s="41"/>
    </row>
    <row r="135" spans="1:12" ht="15">
      <c r="A135" s="21">
        <f t="shared" si="10"/>
        <v>121</v>
      </c>
      <c r="B135" s="49" t="s">
        <v>133</v>
      </c>
      <c r="C135" s="22"/>
      <c r="D135" s="50"/>
      <c r="E135" s="72"/>
      <c r="F135" s="50"/>
      <c r="G135" s="51"/>
      <c r="H135" s="37">
        <v>83560.17</v>
      </c>
      <c r="I135" s="37">
        <v>167586.45</v>
      </c>
      <c r="J135" s="42"/>
      <c r="K135" s="42"/>
      <c r="L135" s="41"/>
    </row>
    <row r="136" spans="1:12" ht="12.75">
      <c r="A136" s="21">
        <f t="shared" si="10"/>
        <v>122</v>
      </c>
      <c r="B136" s="49" t="s">
        <v>79</v>
      </c>
      <c r="C136" s="22"/>
      <c r="D136" s="50"/>
      <c r="E136" s="72"/>
      <c r="F136" s="50"/>
      <c r="G136" s="83">
        <f>G15</f>
        <v>3922197.4200000004</v>
      </c>
      <c r="H136" s="83">
        <f>H15</f>
        <v>3342407</v>
      </c>
      <c r="I136" s="83">
        <f>I15</f>
        <v>3346245</v>
      </c>
      <c r="J136" s="42"/>
      <c r="K136" s="42"/>
      <c r="L136" s="41"/>
    </row>
    <row r="137" spans="2:9" ht="12.75">
      <c r="B137" s="29"/>
      <c r="C137" s="88"/>
      <c r="D137" s="88"/>
      <c r="E137" s="88"/>
      <c r="F137" s="88"/>
      <c r="G137" s="84"/>
      <c r="H137" s="84"/>
      <c r="I137" s="84"/>
    </row>
    <row r="138" spans="2:9" ht="12.75">
      <c r="B138" s="29"/>
      <c r="C138" s="88"/>
      <c r="D138" s="88"/>
      <c r="E138" s="88"/>
      <c r="F138" s="88"/>
      <c r="G138" s="85"/>
      <c r="H138" s="85"/>
      <c r="I138" s="85"/>
    </row>
    <row r="139" spans="2:9" ht="12.75">
      <c r="B139" s="29"/>
      <c r="C139" s="88"/>
      <c r="D139" s="88"/>
      <c r="E139" s="88"/>
      <c r="F139" s="88"/>
      <c r="G139" s="29"/>
      <c r="H139" s="29"/>
      <c r="I139" s="29"/>
    </row>
    <row r="140" spans="2:9" ht="12.75">
      <c r="B140" s="29"/>
      <c r="C140" s="88"/>
      <c r="D140" s="88"/>
      <c r="E140" s="88"/>
      <c r="F140" s="88"/>
      <c r="G140" s="29"/>
      <c r="H140" s="29"/>
      <c r="I140" s="29"/>
    </row>
    <row r="141" ht="12.75">
      <c r="G141" s="29"/>
    </row>
  </sheetData>
  <sheetProtection/>
  <mergeCells count="14">
    <mergeCell ref="D5:I5"/>
    <mergeCell ref="D6:I6"/>
    <mergeCell ref="A1:I1"/>
    <mergeCell ref="A2:I2"/>
    <mergeCell ref="A3:I3"/>
    <mergeCell ref="D4:I4"/>
    <mergeCell ref="A10:I10"/>
    <mergeCell ref="A12:A13"/>
    <mergeCell ref="B12:B13"/>
    <mergeCell ref="C12:C13"/>
    <mergeCell ref="D12:F12"/>
    <mergeCell ref="G12:G13"/>
    <mergeCell ref="H12:H13"/>
    <mergeCell ref="I12:I13"/>
  </mergeCells>
  <printOptions/>
  <pageMargins left="0.1968503937007874" right="0.1968503937007874" top="0.1968503937007874" bottom="0.1968503937007874" header="0.11811023622047245" footer="0.1968503937007874"/>
  <pageSetup fitToHeight="0" fitToWidth="1"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62"/>
  <sheetViews>
    <sheetView tabSelected="1" zoomScale="120" zoomScaleNormal="120" zoomScalePageLayoutView="0" workbookViewId="0" topLeftCell="C1">
      <selection activeCell="A2" sqref="A2:H2"/>
    </sheetView>
  </sheetViews>
  <sheetFormatPr defaultColWidth="9.00390625" defaultRowHeight="12.75"/>
  <cols>
    <col min="1" max="1" width="4.25390625" style="38" customWidth="1"/>
    <col min="2" max="2" width="46.00390625" style="38" customWidth="1"/>
    <col min="3" max="3" width="14.125" style="53" customWidth="1"/>
    <col min="4" max="5" width="5.625" style="38" customWidth="1"/>
    <col min="6" max="6" width="12.375" style="43" customWidth="1"/>
    <col min="7" max="7" width="13.75390625" style="43" customWidth="1"/>
    <col min="8" max="8" width="11.875" style="43" customWidth="1"/>
    <col min="9" max="9" width="9.00390625" style="43" customWidth="1"/>
    <col min="10" max="16384" width="9.00390625" style="38" customWidth="1"/>
  </cols>
  <sheetData>
    <row r="1" spans="1:8" ht="12.75">
      <c r="A1" s="113" t="s">
        <v>319</v>
      </c>
      <c r="B1" s="113"/>
      <c r="C1" s="113"/>
      <c r="D1" s="113"/>
      <c r="E1" s="113"/>
      <c r="F1" s="113"/>
      <c r="G1" s="113"/>
      <c r="H1" s="113"/>
    </row>
    <row r="2" spans="1:8" ht="12.75">
      <c r="A2" s="131" t="s">
        <v>241</v>
      </c>
      <c r="B2" s="131"/>
      <c r="C2" s="131"/>
      <c r="D2" s="131"/>
      <c r="E2" s="131"/>
      <c r="F2" s="131"/>
      <c r="G2" s="131"/>
      <c r="H2" s="131"/>
    </row>
    <row r="3" spans="1:8" ht="12.75">
      <c r="A3" s="113" t="s">
        <v>318</v>
      </c>
      <c r="B3" s="113"/>
      <c r="C3" s="113"/>
      <c r="D3" s="113"/>
      <c r="E3" s="113"/>
      <c r="F3" s="113"/>
      <c r="G3" s="113"/>
      <c r="H3" s="113"/>
    </row>
    <row r="4" spans="1:8" ht="12.75">
      <c r="A4" s="113" t="s">
        <v>73</v>
      </c>
      <c r="B4" s="113"/>
      <c r="C4" s="113"/>
      <c r="D4" s="113"/>
      <c r="E4" s="113"/>
      <c r="F4" s="113"/>
      <c r="G4" s="113"/>
      <c r="H4" s="113"/>
    </row>
    <row r="5" spans="1:8" ht="12.75">
      <c r="A5" s="113" t="s">
        <v>241</v>
      </c>
      <c r="B5" s="113"/>
      <c r="C5" s="113"/>
      <c r="D5" s="113"/>
      <c r="E5" s="113"/>
      <c r="F5" s="113"/>
      <c r="G5" s="113"/>
      <c r="H5" s="113"/>
    </row>
    <row r="6" spans="1:8" ht="12.75">
      <c r="A6" s="113" t="s">
        <v>250</v>
      </c>
      <c r="B6" s="113"/>
      <c r="C6" s="113"/>
      <c r="D6" s="113"/>
      <c r="E6" s="113"/>
      <c r="F6" s="113"/>
      <c r="G6" s="113"/>
      <c r="H6" s="113"/>
    </row>
    <row r="7" ht="12.75">
      <c r="A7" s="5"/>
    </row>
    <row r="8" spans="1:8" ht="12.75">
      <c r="A8" s="127" t="s">
        <v>232</v>
      </c>
      <c r="B8" s="127"/>
      <c r="C8" s="127"/>
      <c r="D8" s="127"/>
      <c r="E8" s="127"/>
      <c r="F8" s="127"/>
      <c r="G8" s="127"/>
      <c r="H8" s="127"/>
    </row>
    <row r="9" spans="1:8" ht="33.75" customHeight="1">
      <c r="A9" s="127"/>
      <c r="B9" s="127"/>
      <c r="C9" s="127"/>
      <c r="D9" s="127"/>
      <c r="E9" s="127"/>
      <c r="F9" s="127"/>
      <c r="G9" s="127"/>
      <c r="H9" s="127"/>
    </row>
    <row r="10" spans="1:8" ht="12.75">
      <c r="A10" s="128" t="s">
        <v>152</v>
      </c>
      <c r="B10" s="128"/>
      <c r="C10" s="128"/>
      <c r="D10" s="128"/>
      <c r="E10" s="128"/>
      <c r="F10" s="128"/>
      <c r="G10" s="128"/>
      <c r="H10" s="128"/>
    </row>
    <row r="11" spans="1:9" s="40" customFormat="1" ht="12.75" customHeight="1">
      <c r="A11" s="125" t="s">
        <v>44</v>
      </c>
      <c r="B11" s="125" t="s">
        <v>130</v>
      </c>
      <c r="C11" s="130" t="s">
        <v>131</v>
      </c>
      <c r="D11" s="125" t="s">
        <v>132</v>
      </c>
      <c r="E11" s="125" t="s">
        <v>107</v>
      </c>
      <c r="F11" s="116" t="s">
        <v>169</v>
      </c>
      <c r="G11" s="116" t="s">
        <v>203</v>
      </c>
      <c r="H11" s="116" t="s">
        <v>243</v>
      </c>
      <c r="I11" s="81"/>
    </row>
    <row r="12" spans="1:9" s="40" customFormat="1" ht="12.75">
      <c r="A12" s="125"/>
      <c r="B12" s="125"/>
      <c r="C12" s="130"/>
      <c r="D12" s="125"/>
      <c r="E12" s="125"/>
      <c r="F12" s="129"/>
      <c r="G12" s="129"/>
      <c r="H12" s="129"/>
      <c r="I12" s="81"/>
    </row>
    <row r="13" spans="1:9" s="40" customFormat="1" ht="12.75">
      <c r="A13" s="125"/>
      <c r="B13" s="125"/>
      <c r="C13" s="130"/>
      <c r="D13" s="125"/>
      <c r="E13" s="125"/>
      <c r="F13" s="129"/>
      <c r="G13" s="129"/>
      <c r="H13" s="129"/>
      <c r="I13" s="81"/>
    </row>
    <row r="14" spans="1:9" s="40" customFormat="1" ht="12.75">
      <c r="A14" s="21"/>
      <c r="B14" s="21">
        <v>1</v>
      </c>
      <c r="C14" s="44">
        <v>2</v>
      </c>
      <c r="D14" s="21">
        <v>3</v>
      </c>
      <c r="E14" s="21">
        <v>4</v>
      </c>
      <c r="F14" s="22">
        <v>5</v>
      </c>
      <c r="G14" s="22">
        <v>6</v>
      </c>
      <c r="H14" s="22">
        <v>7</v>
      </c>
      <c r="I14" s="81"/>
    </row>
    <row r="15" spans="1:8" ht="38.25">
      <c r="A15" s="21">
        <v>1</v>
      </c>
      <c r="B15" s="16" t="s">
        <v>189</v>
      </c>
      <c r="C15" s="52">
        <v>100000000</v>
      </c>
      <c r="D15" s="21"/>
      <c r="E15" s="44"/>
      <c r="F15" s="33">
        <f>F16+F42+F63+F79</f>
        <v>826076.64</v>
      </c>
      <c r="G15" s="33">
        <f>G16+G42+G63+G79+G22</f>
        <v>435394</v>
      </c>
      <c r="H15" s="33">
        <f>H16+H42+H63+H79+H22</f>
        <v>445626</v>
      </c>
    </row>
    <row r="16" spans="1:8" s="43" customFormat="1" ht="25.5">
      <c r="A16" s="22">
        <f>A15+1</f>
        <v>2</v>
      </c>
      <c r="B16" s="17" t="s">
        <v>197</v>
      </c>
      <c r="C16" s="72">
        <v>110000000</v>
      </c>
      <c r="D16" s="22"/>
      <c r="E16" s="50"/>
      <c r="F16" s="33">
        <f>F17+F32+F27+F22+F37</f>
        <v>263961.31</v>
      </c>
      <c r="G16" s="33">
        <f>G17+G32+G37</f>
        <v>59490</v>
      </c>
      <c r="H16" s="33">
        <f>H17+H32+H37</f>
        <v>59490</v>
      </c>
    </row>
    <row r="17" spans="1:8" ht="76.5">
      <c r="A17" s="22">
        <f aca="true" t="shared" si="0" ref="A17:A80">A16+1</f>
        <v>3</v>
      </c>
      <c r="B17" s="25" t="s">
        <v>198</v>
      </c>
      <c r="C17" s="52">
        <v>110081010</v>
      </c>
      <c r="D17" s="28"/>
      <c r="E17" s="71"/>
      <c r="F17" s="33">
        <f aca="true" t="shared" si="1" ref="F17:G25">F18</f>
        <v>18292.65</v>
      </c>
      <c r="G17" s="33">
        <f t="shared" si="1"/>
        <v>49490</v>
      </c>
      <c r="H17" s="33">
        <f>H19</f>
        <v>49490</v>
      </c>
    </row>
    <row r="18" spans="1:8" ht="25.5">
      <c r="A18" s="22">
        <f t="shared" si="0"/>
        <v>4</v>
      </c>
      <c r="B18" s="25" t="s">
        <v>22</v>
      </c>
      <c r="C18" s="52">
        <v>110081010</v>
      </c>
      <c r="D18" s="21">
        <v>200</v>
      </c>
      <c r="E18" s="44"/>
      <c r="F18" s="33">
        <f t="shared" si="1"/>
        <v>18292.65</v>
      </c>
      <c r="G18" s="33">
        <f t="shared" si="1"/>
        <v>49490</v>
      </c>
      <c r="H18" s="33">
        <f>H19</f>
        <v>49490</v>
      </c>
    </row>
    <row r="19" spans="1:8" ht="25.5">
      <c r="A19" s="22">
        <f t="shared" si="0"/>
        <v>5</v>
      </c>
      <c r="B19" s="25" t="s">
        <v>25</v>
      </c>
      <c r="C19" s="52">
        <v>110081010</v>
      </c>
      <c r="D19" s="21">
        <v>240</v>
      </c>
      <c r="E19" s="44"/>
      <c r="F19" s="33">
        <f t="shared" si="1"/>
        <v>18292.65</v>
      </c>
      <c r="G19" s="33">
        <f t="shared" si="1"/>
        <v>49490</v>
      </c>
      <c r="H19" s="33">
        <f>H20</f>
        <v>49490</v>
      </c>
    </row>
    <row r="20" spans="1:8" ht="12.75">
      <c r="A20" s="22">
        <f t="shared" si="0"/>
        <v>6</v>
      </c>
      <c r="B20" s="16" t="s">
        <v>124</v>
      </c>
      <c r="C20" s="52">
        <v>110081010</v>
      </c>
      <c r="D20" s="21">
        <v>240</v>
      </c>
      <c r="E20" s="44" t="s">
        <v>102</v>
      </c>
      <c r="F20" s="33">
        <f t="shared" si="1"/>
        <v>18292.65</v>
      </c>
      <c r="G20" s="33">
        <f t="shared" si="1"/>
        <v>49490</v>
      </c>
      <c r="H20" s="33">
        <f>H21</f>
        <v>49490</v>
      </c>
    </row>
    <row r="21" spans="1:8" ht="12.75">
      <c r="A21" s="22">
        <f t="shared" si="0"/>
        <v>7</v>
      </c>
      <c r="B21" s="16" t="s">
        <v>125</v>
      </c>
      <c r="C21" s="52">
        <v>110081010</v>
      </c>
      <c r="D21" s="21">
        <v>240</v>
      </c>
      <c r="E21" s="44" t="s">
        <v>103</v>
      </c>
      <c r="F21" s="33">
        <v>18292.65</v>
      </c>
      <c r="G21" s="33">
        <v>49490</v>
      </c>
      <c r="H21" s="33">
        <v>49490</v>
      </c>
    </row>
    <row r="22" spans="1:8" ht="76.5">
      <c r="A22" s="22">
        <f t="shared" si="0"/>
        <v>8</v>
      </c>
      <c r="B22" s="17" t="s">
        <v>311</v>
      </c>
      <c r="C22" s="52">
        <v>110081040</v>
      </c>
      <c r="D22" s="28"/>
      <c r="E22" s="71"/>
      <c r="F22" s="33">
        <f t="shared" si="1"/>
        <v>25000</v>
      </c>
      <c r="G22" s="33">
        <f t="shared" si="1"/>
        <v>0</v>
      </c>
      <c r="H22" s="33">
        <f>H24</f>
        <v>0</v>
      </c>
    </row>
    <row r="23" spans="1:8" ht="25.5">
      <c r="A23" s="22">
        <f t="shared" si="0"/>
        <v>9</v>
      </c>
      <c r="B23" s="25" t="s">
        <v>22</v>
      </c>
      <c r="C23" s="52">
        <v>110081040</v>
      </c>
      <c r="D23" s="21">
        <v>200</v>
      </c>
      <c r="E23" s="44"/>
      <c r="F23" s="33">
        <f t="shared" si="1"/>
        <v>25000</v>
      </c>
      <c r="G23" s="33">
        <f t="shared" si="1"/>
        <v>0</v>
      </c>
      <c r="H23" s="33">
        <f>H24</f>
        <v>0</v>
      </c>
    </row>
    <row r="24" spans="1:8" ht="25.5">
      <c r="A24" s="22">
        <f t="shared" si="0"/>
        <v>10</v>
      </c>
      <c r="B24" s="25" t="s">
        <v>25</v>
      </c>
      <c r="C24" s="52">
        <v>110081040</v>
      </c>
      <c r="D24" s="21">
        <v>240</v>
      </c>
      <c r="E24" s="44"/>
      <c r="F24" s="33">
        <f t="shared" si="1"/>
        <v>25000</v>
      </c>
      <c r="G24" s="33">
        <f t="shared" si="1"/>
        <v>0</v>
      </c>
      <c r="H24" s="33">
        <f>H25</f>
        <v>0</v>
      </c>
    </row>
    <row r="25" spans="1:8" ht="12.75">
      <c r="A25" s="22">
        <f t="shared" si="0"/>
        <v>11</v>
      </c>
      <c r="B25" s="16" t="s">
        <v>124</v>
      </c>
      <c r="C25" s="52">
        <v>110081040</v>
      </c>
      <c r="D25" s="21">
        <v>240</v>
      </c>
      <c r="E25" s="44" t="s">
        <v>102</v>
      </c>
      <c r="F25" s="33">
        <f t="shared" si="1"/>
        <v>25000</v>
      </c>
      <c r="G25" s="33">
        <f t="shared" si="1"/>
        <v>0</v>
      </c>
      <c r="H25" s="33">
        <f>H26</f>
        <v>0</v>
      </c>
    </row>
    <row r="26" spans="1:8" ht="12.75">
      <c r="A26" s="22">
        <f t="shared" si="0"/>
        <v>12</v>
      </c>
      <c r="B26" s="16" t="s">
        <v>125</v>
      </c>
      <c r="C26" s="52">
        <v>110081040</v>
      </c>
      <c r="D26" s="21">
        <v>240</v>
      </c>
      <c r="E26" s="44" t="s">
        <v>103</v>
      </c>
      <c r="F26" s="33">
        <v>25000</v>
      </c>
      <c r="G26" s="33">
        <v>0</v>
      </c>
      <c r="H26" s="33">
        <v>0</v>
      </c>
    </row>
    <row r="27" spans="1:8" ht="89.25">
      <c r="A27" s="22">
        <f t="shared" si="0"/>
        <v>13</v>
      </c>
      <c r="B27" s="111" t="s">
        <v>317</v>
      </c>
      <c r="C27" s="52">
        <v>110081050</v>
      </c>
      <c r="D27" s="21"/>
      <c r="E27" s="44"/>
      <c r="F27" s="33">
        <f>F28</f>
        <v>4750</v>
      </c>
      <c r="G27" s="33"/>
      <c r="H27" s="33"/>
    </row>
    <row r="28" spans="1:8" ht="25.5">
      <c r="A28" s="22">
        <f t="shared" si="0"/>
        <v>14</v>
      </c>
      <c r="B28" s="25" t="s">
        <v>22</v>
      </c>
      <c r="C28" s="52">
        <v>110081050</v>
      </c>
      <c r="D28" s="21">
        <v>200</v>
      </c>
      <c r="E28" s="44"/>
      <c r="F28" s="33">
        <f aca="true" t="shared" si="2" ref="F28:G30">F29</f>
        <v>4750</v>
      </c>
      <c r="G28" s="33">
        <f t="shared" si="2"/>
        <v>0</v>
      </c>
      <c r="H28" s="33">
        <f>H29</f>
        <v>0</v>
      </c>
    </row>
    <row r="29" spans="1:8" ht="25.5">
      <c r="A29" s="22">
        <f t="shared" si="0"/>
        <v>15</v>
      </c>
      <c r="B29" s="25" t="s">
        <v>25</v>
      </c>
      <c r="C29" s="52">
        <v>110081050</v>
      </c>
      <c r="D29" s="21">
        <v>240</v>
      </c>
      <c r="E29" s="44"/>
      <c r="F29" s="33">
        <f t="shared" si="2"/>
        <v>4750</v>
      </c>
      <c r="G29" s="33">
        <f t="shared" si="2"/>
        <v>0</v>
      </c>
      <c r="H29" s="33">
        <f>H30</f>
        <v>0</v>
      </c>
    </row>
    <row r="30" spans="1:8" ht="12.75">
      <c r="A30" s="22">
        <f t="shared" si="0"/>
        <v>16</v>
      </c>
      <c r="B30" s="16" t="s">
        <v>124</v>
      </c>
      <c r="C30" s="52">
        <v>110081050</v>
      </c>
      <c r="D30" s="21">
        <v>240</v>
      </c>
      <c r="E30" s="44" t="s">
        <v>102</v>
      </c>
      <c r="F30" s="33">
        <f t="shared" si="2"/>
        <v>4750</v>
      </c>
      <c r="G30" s="33">
        <f t="shared" si="2"/>
        <v>0</v>
      </c>
      <c r="H30" s="33">
        <f>H31</f>
        <v>0</v>
      </c>
    </row>
    <row r="31" spans="1:8" ht="12.75">
      <c r="A31" s="22">
        <f t="shared" si="0"/>
        <v>17</v>
      </c>
      <c r="B31" s="16" t="s">
        <v>125</v>
      </c>
      <c r="C31" s="52">
        <v>110081050</v>
      </c>
      <c r="D31" s="21">
        <v>240</v>
      </c>
      <c r="E31" s="44" t="s">
        <v>103</v>
      </c>
      <c r="F31" s="33">
        <v>4750</v>
      </c>
      <c r="G31" s="33">
        <v>0</v>
      </c>
      <c r="H31" s="33">
        <v>0</v>
      </c>
    </row>
    <row r="32" spans="1:8" ht="90">
      <c r="A32" s="22">
        <f t="shared" si="0"/>
        <v>18</v>
      </c>
      <c r="B32" s="104" t="s">
        <v>281</v>
      </c>
      <c r="C32" s="52" t="s">
        <v>292</v>
      </c>
      <c r="D32" s="21"/>
      <c r="E32" s="44"/>
      <c r="F32" s="33">
        <f aca="true" t="shared" si="3" ref="F32:H35">F33</f>
        <v>204468</v>
      </c>
      <c r="G32" s="33">
        <f t="shared" si="3"/>
        <v>0</v>
      </c>
      <c r="H32" s="33">
        <f t="shared" si="3"/>
        <v>0</v>
      </c>
    </row>
    <row r="33" spans="1:8" ht="25.5">
      <c r="A33" s="22">
        <f t="shared" si="0"/>
        <v>19</v>
      </c>
      <c r="B33" s="25" t="s">
        <v>22</v>
      </c>
      <c r="C33" s="52" t="s">
        <v>292</v>
      </c>
      <c r="D33" s="21">
        <v>200</v>
      </c>
      <c r="E33" s="44"/>
      <c r="F33" s="33">
        <f t="shared" si="3"/>
        <v>204468</v>
      </c>
      <c r="G33" s="33">
        <f t="shared" si="3"/>
        <v>0</v>
      </c>
      <c r="H33" s="33">
        <f t="shared" si="3"/>
        <v>0</v>
      </c>
    </row>
    <row r="34" spans="1:8" ht="25.5">
      <c r="A34" s="22">
        <f t="shared" si="0"/>
        <v>20</v>
      </c>
      <c r="B34" s="25" t="s">
        <v>25</v>
      </c>
      <c r="C34" s="52" t="s">
        <v>292</v>
      </c>
      <c r="D34" s="21">
        <v>240</v>
      </c>
      <c r="E34" s="44"/>
      <c r="F34" s="33">
        <f t="shared" si="3"/>
        <v>204468</v>
      </c>
      <c r="G34" s="33">
        <f t="shared" si="3"/>
        <v>0</v>
      </c>
      <c r="H34" s="33">
        <f t="shared" si="3"/>
        <v>0</v>
      </c>
    </row>
    <row r="35" spans="1:8" ht="12.75">
      <c r="A35" s="22">
        <f t="shared" si="0"/>
        <v>21</v>
      </c>
      <c r="B35" s="16" t="s">
        <v>124</v>
      </c>
      <c r="C35" s="52" t="s">
        <v>292</v>
      </c>
      <c r="D35" s="21">
        <v>240</v>
      </c>
      <c r="E35" s="44" t="s">
        <v>102</v>
      </c>
      <c r="F35" s="33">
        <f t="shared" si="3"/>
        <v>204468</v>
      </c>
      <c r="G35" s="33">
        <f t="shared" si="3"/>
        <v>0</v>
      </c>
      <c r="H35" s="33">
        <f t="shared" si="3"/>
        <v>0</v>
      </c>
    </row>
    <row r="36" spans="1:8" ht="12.75">
      <c r="A36" s="22">
        <f t="shared" si="0"/>
        <v>22</v>
      </c>
      <c r="B36" s="16" t="s">
        <v>125</v>
      </c>
      <c r="C36" s="52" t="s">
        <v>292</v>
      </c>
      <c r="D36" s="21">
        <v>240</v>
      </c>
      <c r="E36" s="44" t="s">
        <v>103</v>
      </c>
      <c r="F36" s="33">
        <v>204468</v>
      </c>
      <c r="G36" s="33">
        <v>0</v>
      </c>
      <c r="H36" s="33">
        <v>0</v>
      </c>
    </row>
    <row r="37" spans="1:8" ht="76.5">
      <c r="A37" s="22">
        <f t="shared" si="0"/>
        <v>23</v>
      </c>
      <c r="B37" s="25" t="s">
        <v>198</v>
      </c>
      <c r="C37" s="70">
        <v>110083010</v>
      </c>
      <c r="D37" s="28"/>
      <c r="E37" s="71"/>
      <c r="F37" s="33">
        <f aca="true" t="shared" si="4" ref="F37:G40">F38</f>
        <v>11450.66</v>
      </c>
      <c r="G37" s="33">
        <f t="shared" si="4"/>
        <v>10000</v>
      </c>
      <c r="H37" s="33">
        <f>H39</f>
        <v>10000</v>
      </c>
    </row>
    <row r="38" spans="1:8" ht="25.5">
      <c r="A38" s="22">
        <f t="shared" si="0"/>
        <v>24</v>
      </c>
      <c r="B38" s="25" t="s">
        <v>22</v>
      </c>
      <c r="C38" s="52">
        <v>110083010</v>
      </c>
      <c r="D38" s="21">
        <v>200</v>
      </c>
      <c r="E38" s="44"/>
      <c r="F38" s="33">
        <f t="shared" si="4"/>
        <v>11450.66</v>
      </c>
      <c r="G38" s="33">
        <f t="shared" si="4"/>
        <v>10000</v>
      </c>
      <c r="H38" s="33">
        <f>H39</f>
        <v>10000</v>
      </c>
    </row>
    <row r="39" spans="1:8" ht="25.5">
      <c r="A39" s="22">
        <f t="shared" si="0"/>
        <v>25</v>
      </c>
      <c r="B39" s="25" t="s">
        <v>25</v>
      </c>
      <c r="C39" s="52">
        <v>110083010</v>
      </c>
      <c r="D39" s="21">
        <v>240</v>
      </c>
      <c r="E39" s="44"/>
      <c r="F39" s="33">
        <f t="shared" si="4"/>
        <v>11450.66</v>
      </c>
      <c r="G39" s="33">
        <f t="shared" si="4"/>
        <v>10000</v>
      </c>
      <c r="H39" s="33">
        <f>H40</f>
        <v>10000</v>
      </c>
    </row>
    <row r="40" spans="1:8" ht="12.75">
      <c r="A40" s="22">
        <f t="shared" si="0"/>
        <v>26</v>
      </c>
      <c r="B40" s="16" t="s">
        <v>124</v>
      </c>
      <c r="C40" s="52">
        <v>110083010</v>
      </c>
      <c r="D40" s="21">
        <v>240</v>
      </c>
      <c r="E40" s="44" t="s">
        <v>102</v>
      </c>
      <c r="F40" s="33">
        <f t="shared" si="4"/>
        <v>11450.66</v>
      </c>
      <c r="G40" s="33">
        <f t="shared" si="4"/>
        <v>10000</v>
      </c>
      <c r="H40" s="33">
        <f>H41</f>
        <v>10000</v>
      </c>
    </row>
    <row r="41" spans="1:8" ht="12.75">
      <c r="A41" s="22">
        <f t="shared" si="0"/>
        <v>27</v>
      </c>
      <c r="B41" s="49" t="s">
        <v>219</v>
      </c>
      <c r="C41" s="52">
        <v>110083010</v>
      </c>
      <c r="D41" s="21">
        <v>240</v>
      </c>
      <c r="E41" s="44" t="s">
        <v>216</v>
      </c>
      <c r="F41" s="33">
        <v>11450.66</v>
      </c>
      <c r="G41" s="33">
        <v>10000</v>
      </c>
      <c r="H41" s="33">
        <v>10000</v>
      </c>
    </row>
    <row r="42" spans="1:8" ht="25.5">
      <c r="A42" s="22">
        <f t="shared" si="0"/>
        <v>28</v>
      </c>
      <c r="B42" s="69" t="s">
        <v>194</v>
      </c>
      <c r="C42" s="72">
        <v>120000000</v>
      </c>
      <c r="D42" s="22"/>
      <c r="E42" s="50"/>
      <c r="F42" s="33">
        <f>F48+F53+F58+F43</f>
        <v>195960.33000000002</v>
      </c>
      <c r="G42" s="33">
        <f>G48+G53+G58</f>
        <v>128573</v>
      </c>
      <c r="H42" s="33">
        <f>H48+H53+H58</f>
        <v>138805</v>
      </c>
    </row>
    <row r="43" spans="1:8" ht="102">
      <c r="A43" s="22">
        <f t="shared" si="0"/>
        <v>29</v>
      </c>
      <c r="B43" s="19" t="s">
        <v>199</v>
      </c>
      <c r="C43" s="52">
        <v>120081020</v>
      </c>
      <c r="D43" s="44"/>
      <c r="E43" s="44"/>
      <c r="F43" s="33">
        <f aca="true" t="shared" si="5" ref="F43:H46">F44</f>
        <v>44851.8</v>
      </c>
      <c r="G43" s="33">
        <f t="shared" si="5"/>
        <v>52400</v>
      </c>
      <c r="H43" s="33">
        <f t="shared" si="5"/>
        <v>54100</v>
      </c>
    </row>
    <row r="44" spans="1:8" ht="25.5">
      <c r="A44" s="22">
        <f t="shared" si="0"/>
        <v>30</v>
      </c>
      <c r="B44" s="25" t="s">
        <v>22</v>
      </c>
      <c r="C44" s="52">
        <v>120081020</v>
      </c>
      <c r="D44" s="44" t="s">
        <v>23</v>
      </c>
      <c r="E44" s="44"/>
      <c r="F44" s="33">
        <f t="shared" si="5"/>
        <v>44851.8</v>
      </c>
      <c r="G44" s="33">
        <f t="shared" si="5"/>
        <v>52400</v>
      </c>
      <c r="H44" s="33">
        <f t="shared" si="5"/>
        <v>54100</v>
      </c>
    </row>
    <row r="45" spans="1:8" ht="25.5">
      <c r="A45" s="22">
        <f t="shared" si="0"/>
        <v>31</v>
      </c>
      <c r="B45" s="25" t="s">
        <v>25</v>
      </c>
      <c r="C45" s="52">
        <v>120081020</v>
      </c>
      <c r="D45" s="44" t="s">
        <v>26</v>
      </c>
      <c r="E45" s="44"/>
      <c r="F45" s="33">
        <f t="shared" si="5"/>
        <v>44851.8</v>
      </c>
      <c r="G45" s="33">
        <f t="shared" si="5"/>
        <v>52400</v>
      </c>
      <c r="H45" s="33">
        <f t="shared" si="5"/>
        <v>54100</v>
      </c>
    </row>
    <row r="46" spans="1:8" ht="12.75">
      <c r="A46" s="22">
        <f t="shared" si="0"/>
        <v>32</v>
      </c>
      <c r="B46" s="16" t="s">
        <v>117</v>
      </c>
      <c r="C46" s="52">
        <v>120081020</v>
      </c>
      <c r="D46" s="44" t="s">
        <v>26</v>
      </c>
      <c r="E46" s="44" t="s">
        <v>89</v>
      </c>
      <c r="F46" s="33">
        <f t="shared" si="5"/>
        <v>44851.8</v>
      </c>
      <c r="G46" s="33">
        <f t="shared" si="5"/>
        <v>52400</v>
      </c>
      <c r="H46" s="33">
        <f t="shared" si="5"/>
        <v>54100</v>
      </c>
    </row>
    <row r="47" spans="1:8" ht="12.75">
      <c r="A47" s="22">
        <f t="shared" si="0"/>
        <v>33</v>
      </c>
      <c r="B47" s="16" t="s">
        <v>135</v>
      </c>
      <c r="C47" s="52">
        <v>120081020</v>
      </c>
      <c r="D47" s="44" t="s">
        <v>26</v>
      </c>
      <c r="E47" s="44" t="s">
        <v>101</v>
      </c>
      <c r="F47" s="96">
        <v>44851.8</v>
      </c>
      <c r="G47" s="96">
        <v>52400</v>
      </c>
      <c r="H47" s="96">
        <v>54100</v>
      </c>
    </row>
    <row r="48" spans="1:8" ht="102">
      <c r="A48" s="22">
        <f t="shared" si="0"/>
        <v>34</v>
      </c>
      <c r="B48" s="19" t="s">
        <v>199</v>
      </c>
      <c r="C48" s="52">
        <v>120081090</v>
      </c>
      <c r="D48" s="44"/>
      <c r="E48" s="44"/>
      <c r="F48" s="33">
        <f aca="true" t="shared" si="6" ref="F48:H51">F49</f>
        <v>76983.53</v>
      </c>
      <c r="G48" s="33">
        <f t="shared" si="6"/>
        <v>52400</v>
      </c>
      <c r="H48" s="33">
        <f t="shared" si="6"/>
        <v>54100</v>
      </c>
    </row>
    <row r="49" spans="1:8" ht="25.5">
      <c r="A49" s="22">
        <f t="shared" si="0"/>
        <v>35</v>
      </c>
      <c r="B49" s="25" t="s">
        <v>22</v>
      </c>
      <c r="C49" s="52">
        <v>120081090</v>
      </c>
      <c r="D49" s="44" t="s">
        <v>23</v>
      </c>
      <c r="E49" s="44"/>
      <c r="F49" s="33">
        <f t="shared" si="6"/>
        <v>76983.53</v>
      </c>
      <c r="G49" s="33">
        <f t="shared" si="6"/>
        <v>52400</v>
      </c>
      <c r="H49" s="33">
        <f t="shared" si="6"/>
        <v>54100</v>
      </c>
    </row>
    <row r="50" spans="1:8" ht="25.5">
      <c r="A50" s="22">
        <f t="shared" si="0"/>
        <v>36</v>
      </c>
      <c r="B50" s="25" t="s">
        <v>25</v>
      </c>
      <c r="C50" s="52">
        <v>120081090</v>
      </c>
      <c r="D50" s="44" t="s">
        <v>26</v>
      </c>
      <c r="E50" s="44"/>
      <c r="F50" s="33">
        <f t="shared" si="6"/>
        <v>76983.53</v>
      </c>
      <c r="G50" s="33">
        <f t="shared" si="6"/>
        <v>52400</v>
      </c>
      <c r="H50" s="33">
        <f t="shared" si="6"/>
        <v>54100</v>
      </c>
    </row>
    <row r="51" spans="1:8" ht="12.75">
      <c r="A51" s="22">
        <f t="shared" si="0"/>
        <v>37</v>
      </c>
      <c r="B51" s="16" t="s">
        <v>117</v>
      </c>
      <c r="C51" s="52">
        <v>120081090</v>
      </c>
      <c r="D51" s="44" t="s">
        <v>26</v>
      </c>
      <c r="E51" s="44" t="s">
        <v>89</v>
      </c>
      <c r="F51" s="33">
        <f t="shared" si="6"/>
        <v>76983.53</v>
      </c>
      <c r="G51" s="33">
        <f t="shared" si="6"/>
        <v>52400</v>
      </c>
      <c r="H51" s="33">
        <f t="shared" si="6"/>
        <v>54100</v>
      </c>
    </row>
    <row r="52" spans="1:8" ht="12.75">
      <c r="A52" s="22">
        <f t="shared" si="0"/>
        <v>38</v>
      </c>
      <c r="B52" s="16" t="s">
        <v>135</v>
      </c>
      <c r="C52" s="52">
        <v>120081090</v>
      </c>
      <c r="D52" s="44" t="s">
        <v>26</v>
      </c>
      <c r="E52" s="44" t="s">
        <v>101</v>
      </c>
      <c r="F52" s="96">
        <v>76983.53</v>
      </c>
      <c r="G52" s="96">
        <v>52400</v>
      </c>
      <c r="H52" s="96">
        <v>54100</v>
      </c>
    </row>
    <row r="53" spans="1:8" ht="104.25" customHeight="1">
      <c r="A53" s="22">
        <f t="shared" si="0"/>
        <v>39</v>
      </c>
      <c r="B53" s="69" t="s">
        <v>228</v>
      </c>
      <c r="C53" s="72" t="s">
        <v>229</v>
      </c>
      <c r="D53" s="50"/>
      <c r="E53" s="50"/>
      <c r="F53" s="33">
        <f aca="true" t="shared" si="7" ref="F53:H55">F54</f>
        <v>74125</v>
      </c>
      <c r="G53" s="33">
        <f t="shared" si="7"/>
        <v>76173</v>
      </c>
      <c r="H53" s="33">
        <f t="shared" si="7"/>
        <v>79221</v>
      </c>
    </row>
    <row r="54" spans="1:8" ht="25.5">
      <c r="A54" s="22">
        <f t="shared" si="0"/>
        <v>40</v>
      </c>
      <c r="B54" s="17" t="s">
        <v>22</v>
      </c>
      <c r="C54" s="72" t="s">
        <v>229</v>
      </c>
      <c r="D54" s="50" t="s">
        <v>23</v>
      </c>
      <c r="E54" s="50"/>
      <c r="F54" s="33">
        <f t="shared" si="7"/>
        <v>74125</v>
      </c>
      <c r="G54" s="33">
        <f t="shared" si="7"/>
        <v>76173</v>
      </c>
      <c r="H54" s="33">
        <f t="shared" si="7"/>
        <v>79221</v>
      </c>
    </row>
    <row r="55" spans="1:8" ht="25.5">
      <c r="A55" s="22">
        <f t="shared" si="0"/>
        <v>41</v>
      </c>
      <c r="B55" s="17" t="s">
        <v>25</v>
      </c>
      <c r="C55" s="72" t="s">
        <v>229</v>
      </c>
      <c r="D55" s="50" t="s">
        <v>26</v>
      </c>
      <c r="E55" s="50"/>
      <c r="F55" s="33">
        <f t="shared" si="7"/>
        <v>74125</v>
      </c>
      <c r="G55" s="33">
        <f t="shared" si="7"/>
        <v>76173</v>
      </c>
      <c r="H55" s="33">
        <f t="shared" si="7"/>
        <v>79221</v>
      </c>
    </row>
    <row r="56" spans="1:8" ht="12.75">
      <c r="A56" s="22">
        <f t="shared" si="0"/>
        <v>42</v>
      </c>
      <c r="B56" s="17" t="s">
        <v>117</v>
      </c>
      <c r="C56" s="72" t="s">
        <v>229</v>
      </c>
      <c r="D56" s="50" t="s">
        <v>26</v>
      </c>
      <c r="E56" s="50" t="s">
        <v>89</v>
      </c>
      <c r="F56" s="33">
        <f>F57</f>
        <v>74125</v>
      </c>
      <c r="G56" s="33">
        <f>G57</f>
        <v>76173</v>
      </c>
      <c r="H56" s="33">
        <f>H57</f>
        <v>79221</v>
      </c>
    </row>
    <row r="57" spans="1:8" ht="12.75">
      <c r="A57" s="22">
        <f t="shared" si="0"/>
        <v>43</v>
      </c>
      <c r="B57" s="20" t="s">
        <v>135</v>
      </c>
      <c r="C57" s="72" t="s">
        <v>229</v>
      </c>
      <c r="D57" s="50" t="s">
        <v>26</v>
      </c>
      <c r="E57" s="50" t="s">
        <v>101</v>
      </c>
      <c r="F57" s="33">
        <v>74125</v>
      </c>
      <c r="G57" s="33">
        <v>76173</v>
      </c>
      <c r="H57" s="33">
        <v>79221</v>
      </c>
    </row>
    <row r="58" spans="1:8" ht="104.25" customHeight="1">
      <c r="A58" s="22">
        <f t="shared" si="0"/>
        <v>44</v>
      </c>
      <c r="B58" s="69" t="s">
        <v>228</v>
      </c>
      <c r="C58" s="72" t="s">
        <v>290</v>
      </c>
      <c r="D58" s="50"/>
      <c r="E58" s="50"/>
      <c r="F58" s="33">
        <f aca="true" t="shared" si="8" ref="F58:H60">F59</f>
        <v>0</v>
      </c>
      <c r="G58" s="33">
        <f t="shared" si="8"/>
        <v>0</v>
      </c>
      <c r="H58" s="33">
        <f t="shared" si="8"/>
        <v>5484</v>
      </c>
    </row>
    <row r="59" spans="1:8" ht="25.5">
      <c r="A59" s="22">
        <f t="shared" si="0"/>
        <v>45</v>
      </c>
      <c r="B59" s="17" t="s">
        <v>22</v>
      </c>
      <c r="C59" s="72" t="s">
        <v>290</v>
      </c>
      <c r="D59" s="50" t="s">
        <v>23</v>
      </c>
      <c r="E59" s="50"/>
      <c r="F59" s="33">
        <f t="shared" si="8"/>
        <v>0</v>
      </c>
      <c r="G59" s="33">
        <f t="shared" si="8"/>
        <v>0</v>
      </c>
      <c r="H59" s="33">
        <f t="shared" si="8"/>
        <v>5484</v>
      </c>
    </row>
    <row r="60" spans="1:8" ht="25.5">
      <c r="A60" s="22">
        <f t="shared" si="0"/>
        <v>46</v>
      </c>
      <c r="B60" s="17" t="s">
        <v>25</v>
      </c>
      <c r="C60" s="72" t="s">
        <v>290</v>
      </c>
      <c r="D60" s="50" t="s">
        <v>26</v>
      </c>
      <c r="E60" s="50"/>
      <c r="F60" s="33">
        <f t="shared" si="8"/>
        <v>0</v>
      </c>
      <c r="G60" s="33">
        <f t="shared" si="8"/>
        <v>0</v>
      </c>
      <c r="H60" s="33">
        <f t="shared" si="8"/>
        <v>5484</v>
      </c>
    </row>
    <row r="61" spans="1:8" ht="12.75">
      <c r="A61" s="22">
        <f t="shared" si="0"/>
        <v>47</v>
      </c>
      <c r="B61" s="17" t="s">
        <v>117</v>
      </c>
      <c r="C61" s="72" t="s">
        <v>290</v>
      </c>
      <c r="D61" s="50" t="s">
        <v>26</v>
      </c>
      <c r="E61" s="50" t="s">
        <v>89</v>
      </c>
      <c r="F61" s="33">
        <f>F62</f>
        <v>0</v>
      </c>
      <c r="G61" s="33">
        <f>G62</f>
        <v>0</v>
      </c>
      <c r="H61" s="33">
        <f>H62</f>
        <v>5484</v>
      </c>
    </row>
    <row r="62" spans="1:8" ht="12.75">
      <c r="A62" s="22">
        <f t="shared" si="0"/>
        <v>48</v>
      </c>
      <c r="B62" s="20" t="s">
        <v>135</v>
      </c>
      <c r="C62" s="72" t="s">
        <v>290</v>
      </c>
      <c r="D62" s="50" t="s">
        <v>26</v>
      </c>
      <c r="E62" s="50" t="s">
        <v>101</v>
      </c>
      <c r="F62" s="33">
        <v>0</v>
      </c>
      <c r="G62" s="33">
        <v>0</v>
      </c>
      <c r="H62" s="33">
        <v>5484</v>
      </c>
    </row>
    <row r="63" spans="1:8" ht="25.5">
      <c r="A63" s="22">
        <f t="shared" si="0"/>
        <v>49</v>
      </c>
      <c r="B63" s="49" t="s">
        <v>192</v>
      </c>
      <c r="C63" s="72">
        <v>130000000</v>
      </c>
      <c r="D63" s="50"/>
      <c r="E63" s="50"/>
      <c r="F63" s="33">
        <f>F64+F69+F74</f>
        <v>135565</v>
      </c>
      <c r="G63" s="33">
        <f>G64+G69+G74</f>
        <v>16741</v>
      </c>
      <c r="H63" s="33">
        <f>H64+H69+H74</f>
        <v>16741</v>
      </c>
    </row>
    <row r="64" spans="1:8" ht="78.75">
      <c r="A64" s="22">
        <f t="shared" si="0"/>
        <v>50</v>
      </c>
      <c r="B64" s="104" t="s">
        <v>287</v>
      </c>
      <c r="C64" s="44" t="s">
        <v>288</v>
      </c>
      <c r="D64" s="71"/>
      <c r="E64" s="71"/>
      <c r="F64" s="33">
        <f aca="true" t="shared" si="9" ref="F64:H67">F65</f>
        <v>105000</v>
      </c>
      <c r="G64" s="33">
        <f t="shared" si="9"/>
        <v>0</v>
      </c>
      <c r="H64" s="33">
        <f t="shared" si="9"/>
        <v>0</v>
      </c>
    </row>
    <row r="65" spans="1:8" ht="25.5">
      <c r="A65" s="22">
        <f t="shared" si="0"/>
        <v>51</v>
      </c>
      <c r="B65" s="20" t="s">
        <v>72</v>
      </c>
      <c r="C65" s="44" t="s">
        <v>288</v>
      </c>
      <c r="D65" s="71" t="s">
        <v>23</v>
      </c>
      <c r="E65" s="71"/>
      <c r="F65" s="33">
        <f t="shared" si="9"/>
        <v>105000</v>
      </c>
      <c r="G65" s="33">
        <f t="shared" si="9"/>
        <v>0</v>
      </c>
      <c r="H65" s="33">
        <f t="shared" si="9"/>
        <v>0</v>
      </c>
    </row>
    <row r="66" spans="1:8" ht="25.5">
      <c r="A66" s="22">
        <f t="shared" si="0"/>
        <v>52</v>
      </c>
      <c r="B66" s="20" t="s">
        <v>25</v>
      </c>
      <c r="C66" s="44" t="s">
        <v>288</v>
      </c>
      <c r="D66" s="71" t="s">
        <v>26</v>
      </c>
      <c r="E66" s="71"/>
      <c r="F66" s="33">
        <f t="shared" si="9"/>
        <v>105000</v>
      </c>
      <c r="G66" s="33">
        <f t="shared" si="9"/>
        <v>0</v>
      </c>
      <c r="H66" s="33">
        <f t="shared" si="9"/>
        <v>0</v>
      </c>
    </row>
    <row r="67" spans="1:8" ht="25.5">
      <c r="A67" s="22">
        <f t="shared" si="0"/>
        <v>53</v>
      </c>
      <c r="B67" s="20" t="s">
        <v>122</v>
      </c>
      <c r="C67" s="44" t="s">
        <v>288</v>
      </c>
      <c r="D67" s="71" t="s">
        <v>26</v>
      </c>
      <c r="E67" s="71" t="s">
        <v>99</v>
      </c>
      <c r="F67" s="33">
        <f t="shared" si="9"/>
        <v>105000</v>
      </c>
      <c r="G67" s="33">
        <f t="shared" si="9"/>
        <v>0</v>
      </c>
      <c r="H67" s="33">
        <f t="shared" si="9"/>
        <v>0</v>
      </c>
    </row>
    <row r="68" spans="1:8" ht="12.75">
      <c r="A68" s="22">
        <f t="shared" si="0"/>
        <v>54</v>
      </c>
      <c r="B68" s="20" t="s">
        <v>222</v>
      </c>
      <c r="C68" s="44" t="s">
        <v>288</v>
      </c>
      <c r="D68" s="71" t="s">
        <v>26</v>
      </c>
      <c r="E68" s="71" t="s">
        <v>223</v>
      </c>
      <c r="F68" s="97">
        <v>105000</v>
      </c>
      <c r="G68" s="97">
        <v>0</v>
      </c>
      <c r="H68" s="33">
        <v>0</v>
      </c>
    </row>
    <row r="69" spans="1:8" ht="89.25">
      <c r="A69" s="22">
        <f t="shared" si="0"/>
        <v>55</v>
      </c>
      <c r="B69" s="20" t="s">
        <v>226</v>
      </c>
      <c r="C69" s="44" t="s">
        <v>227</v>
      </c>
      <c r="D69" s="71"/>
      <c r="E69" s="71"/>
      <c r="F69" s="33">
        <f aca="true" t="shared" si="10" ref="F69:H83">F70</f>
        <v>3565</v>
      </c>
      <c r="G69" s="33">
        <f t="shared" si="10"/>
        <v>4741</v>
      </c>
      <c r="H69" s="33">
        <f t="shared" si="10"/>
        <v>4741</v>
      </c>
    </row>
    <row r="70" spans="1:8" ht="25.5">
      <c r="A70" s="22">
        <f t="shared" si="0"/>
        <v>56</v>
      </c>
      <c r="B70" s="20" t="s">
        <v>72</v>
      </c>
      <c r="C70" s="44" t="s">
        <v>227</v>
      </c>
      <c r="D70" s="71" t="s">
        <v>23</v>
      </c>
      <c r="E70" s="71"/>
      <c r="F70" s="33">
        <f t="shared" si="10"/>
        <v>3565</v>
      </c>
      <c r="G70" s="33">
        <f t="shared" si="10"/>
        <v>4741</v>
      </c>
      <c r="H70" s="33">
        <f t="shared" si="10"/>
        <v>4741</v>
      </c>
    </row>
    <row r="71" spans="1:8" ht="25.5">
      <c r="A71" s="22">
        <f t="shared" si="0"/>
        <v>57</v>
      </c>
      <c r="B71" s="20" t="s">
        <v>25</v>
      </c>
      <c r="C71" s="44" t="s">
        <v>227</v>
      </c>
      <c r="D71" s="71" t="s">
        <v>26</v>
      </c>
      <c r="E71" s="71"/>
      <c r="F71" s="33">
        <f t="shared" si="10"/>
        <v>3565</v>
      </c>
      <c r="G71" s="33">
        <f t="shared" si="10"/>
        <v>4741</v>
      </c>
      <c r="H71" s="33">
        <f t="shared" si="10"/>
        <v>4741</v>
      </c>
    </row>
    <row r="72" spans="1:8" ht="25.5">
      <c r="A72" s="22">
        <f t="shared" si="0"/>
        <v>58</v>
      </c>
      <c r="B72" s="20" t="s">
        <v>122</v>
      </c>
      <c r="C72" s="44" t="s">
        <v>227</v>
      </c>
      <c r="D72" s="71" t="s">
        <v>26</v>
      </c>
      <c r="E72" s="71" t="s">
        <v>99</v>
      </c>
      <c r="F72" s="33">
        <f t="shared" si="10"/>
        <v>3565</v>
      </c>
      <c r="G72" s="33">
        <f t="shared" si="10"/>
        <v>4741</v>
      </c>
      <c r="H72" s="33">
        <f t="shared" si="10"/>
        <v>4741</v>
      </c>
    </row>
    <row r="73" spans="1:8" ht="12.75">
      <c r="A73" s="22">
        <f t="shared" si="0"/>
        <v>59</v>
      </c>
      <c r="B73" s="20" t="s">
        <v>222</v>
      </c>
      <c r="C73" s="44" t="s">
        <v>227</v>
      </c>
      <c r="D73" s="71" t="s">
        <v>26</v>
      </c>
      <c r="E73" s="71" t="s">
        <v>223</v>
      </c>
      <c r="F73" s="97">
        <v>3565</v>
      </c>
      <c r="G73" s="97">
        <v>4741</v>
      </c>
      <c r="H73" s="33">
        <v>4741</v>
      </c>
    </row>
    <row r="74" spans="1:8" ht="89.25">
      <c r="A74" s="22">
        <f t="shared" si="0"/>
        <v>60</v>
      </c>
      <c r="B74" s="20" t="s">
        <v>193</v>
      </c>
      <c r="C74" s="44" t="s">
        <v>185</v>
      </c>
      <c r="D74" s="71"/>
      <c r="E74" s="71"/>
      <c r="F74" s="33">
        <f t="shared" si="10"/>
        <v>27000</v>
      </c>
      <c r="G74" s="33">
        <f t="shared" si="10"/>
        <v>12000</v>
      </c>
      <c r="H74" s="33">
        <f t="shared" si="10"/>
        <v>12000</v>
      </c>
    </row>
    <row r="75" spans="1:8" ht="25.5">
      <c r="A75" s="22">
        <f t="shared" si="0"/>
        <v>61</v>
      </c>
      <c r="B75" s="20" t="s">
        <v>72</v>
      </c>
      <c r="C75" s="44" t="s">
        <v>185</v>
      </c>
      <c r="D75" s="71" t="s">
        <v>23</v>
      </c>
      <c r="E75" s="71"/>
      <c r="F75" s="33">
        <f t="shared" si="10"/>
        <v>27000</v>
      </c>
      <c r="G75" s="33">
        <f t="shared" si="10"/>
        <v>12000</v>
      </c>
      <c r="H75" s="33">
        <f t="shared" si="10"/>
        <v>12000</v>
      </c>
    </row>
    <row r="76" spans="1:8" ht="25.5">
      <c r="A76" s="22">
        <f t="shared" si="0"/>
        <v>62</v>
      </c>
      <c r="B76" s="20" t="s">
        <v>25</v>
      </c>
      <c r="C76" s="44" t="s">
        <v>185</v>
      </c>
      <c r="D76" s="71" t="s">
        <v>26</v>
      </c>
      <c r="E76" s="71"/>
      <c r="F76" s="33">
        <f t="shared" si="10"/>
        <v>27000</v>
      </c>
      <c r="G76" s="33">
        <f t="shared" si="10"/>
        <v>12000</v>
      </c>
      <c r="H76" s="33">
        <f t="shared" si="10"/>
        <v>12000</v>
      </c>
    </row>
    <row r="77" spans="1:8" ht="25.5">
      <c r="A77" s="22">
        <f t="shared" si="0"/>
        <v>63</v>
      </c>
      <c r="B77" s="20" t="s">
        <v>122</v>
      </c>
      <c r="C77" s="44" t="s">
        <v>185</v>
      </c>
      <c r="D77" s="71" t="s">
        <v>26</v>
      </c>
      <c r="E77" s="71" t="s">
        <v>99</v>
      </c>
      <c r="F77" s="33">
        <f t="shared" si="10"/>
        <v>27000</v>
      </c>
      <c r="G77" s="33">
        <f t="shared" si="10"/>
        <v>12000</v>
      </c>
      <c r="H77" s="33">
        <f t="shared" si="10"/>
        <v>12000</v>
      </c>
    </row>
    <row r="78" spans="1:8" ht="25.5">
      <c r="A78" s="22">
        <f t="shared" si="0"/>
        <v>64</v>
      </c>
      <c r="B78" s="20" t="s">
        <v>74</v>
      </c>
      <c r="C78" s="44" t="s">
        <v>185</v>
      </c>
      <c r="D78" s="71" t="s">
        <v>26</v>
      </c>
      <c r="E78" s="71" t="s">
        <v>100</v>
      </c>
      <c r="F78" s="97">
        <v>27000</v>
      </c>
      <c r="G78" s="97">
        <v>12000</v>
      </c>
      <c r="H78" s="33">
        <v>12000</v>
      </c>
    </row>
    <row r="79" spans="1:8" ht="25.5">
      <c r="A79" s="22">
        <f t="shared" si="0"/>
        <v>65</v>
      </c>
      <c r="B79" s="49" t="s">
        <v>3</v>
      </c>
      <c r="C79" s="72">
        <v>140000000</v>
      </c>
      <c r="D79" s="50"/>
      <c r="E79" s="50"/>
      <c r="F79" s="33">
        <f t="shared" si="10"/>
        <v>230590</v>
      </c>
      <c r="G79" s="33">
        <f t="shared" si="10"/>
        <v>230590</v>
      </c>
      <c r="H79" s="33">
        <f t="shared" si="10"/>
        <v>230590</v>
      </c>
    </row>
    <row r="80" spans="1:8" ht="89.25">
      <c r="A80" s="22">
        <f t="shared" si="0"/>
        <v>66</v>
      </c>
      <c r="B80" s="25" t="s">
        <v>193</v>
      </c>
      <c r="C80" s="44" t="s">
        <v>1</v>
      </c>
      <c r="D80" s="71"/>
      <c r="E80" s="71"/>
      <c r="F80" s="33">
        <f t="shared" si="10"/>
        <v>230590</v>
      </c>
      <c r="G80" s="33">
        <f t="shared" si="10"/>
        <v>230590</v>
      </c>
      <c r="H80" s="33">
        <f t="shared" si="10"/>
        <v>230590</v>
      </c>
    </row>
    <row r="81" spans="1:8" ht="25.5">
      <c r="A81" s="22">
        <f aca="true" t="shared" si="11" ref="A81:A144">A80+1</f>
        <v>67</v>
      </c>
      <c r="B81" s="25" t="s">
        <v>22</v>
      </c>
      <c r="C81" s="44" t="s">
        <v>1</v>
      </c>
      <c r="D81" s="71" t="s">
        <v>118</v>
      </c>
      <c r="E81" s="71"/>
      <c r="F81" s="33">
        <f t="shared" si="10"/>
        <v>230590</v>
      </c>
      <c r="G81" s="33">
        <f t="shared" si="10"/>
        <v>230590</v>
      </c>
      <c r="H81" s="33">
        <f t="shared" si="10"/>
        <v>230590</v>
      </c>
    </row>
    <row r="82" spans="1:8" ht="25.5">
      <c r="A82" s="22">
        <f t="shared" si="11"/>
        <v>68</v>
      </c>
      <c r="B82" s="25" t="s">
        <v>25</v>
      </c>
      <c r="C82" s="44" t="s">
        <v>1</v>
      </c>
      <c r="D82" s="71" t="s">
        <v>78</v>
      </c>
      <c r="E82" s="71"/>
      <c r="F82" s="33">
        <f t="shared" si="10"/>
        <v>230590</v>
      </c>
      <c r="G82" s="33">
        <f t="shared" si="10"/>
        <v>230590</v>
      </c>
      <c r="H82" s="33">
        <f t="shared" si="10"/>
        <v>230590</v>
      </c>
    </row>
    <row r="83" spans="1:8" ht="25.5">
      <c r="A83" s="22">
        <f t="shared" si="11"/>
        <v>69</v>
      </c>
      <c r="B83" s="25" t="s">
        <v>122</v>
      </c>
      <c r="C83" s="44" t="s">
        <v>1</v>
      </c>
      <c r="D83" s="71" t="s">
        <v>78</v>
      </c>
      <c r="E83" s="71" t="s">
        <v>104</v>
      </c>
      <c r="F83" s="33">
        <f t="shared" si="10"/>
        <v>230590</v>
      </c>
      <c r="G83" s="33">
        <f t="shared" si="10"/>
        <v>230590</v>
      </c>
      <c r="H83" s="33">
        <f t="shared" si="10"/>
        <v>230590</v>
      </c>
    </row>
    <row r="84" spans="1:8" ht="25.5">
      <c r="A84" s="22">
        <f t="shared" si="11"/>
        <v>70</v>
      </c>
      <c r="B84" s="25" t="s">
        <v>25</v>
      </c>
      <c r="C84" s="44" t="s">
        <v>1</v>
      </c>
      <c r="D84" s="71" t="s">
        <v>78</v>
      </c>
      <c r="E84" s="71" t="s">
        <v>105</v>
      </c>
      <c r="F84" s="97">
        <v>230590</v>
      </c>
      <c r="G84" s="97">
        <v>230590</v>
      </c>
      <c r="H84" s="33">
        <v>230590</v>
      </c>
    </row>
    <row r="85" spans="1:8" ht="25.5">
      <c r="A85" s="22">
        <f t="shared" si="11"/>
        <v>71</v>
      </c>
      <c r="B85" s="17" t="s">
        <v>159</v>
      </c>
      <c r="C85" s="72">
        <v>8100000000</v>
      </c>
      <c r="D85" s="22"/>
      <c r="E85" s="50"/>
      <c r="F85" s="33">
        <f>F86</f>
        <v>2239963.0799999996</v>
      </c>
      <c r="G85" s="33">
        <f>G86</f>
        <v>2062901.51</v>
      </c>
      <c r="H85" s="33">
        <f>H86</f>
        <v>1977965.23</v>
      </c>
    </row>
    <row r="86" spans="1:8" ht="25.5">
      <c r="A86" s="22">
        <f t="shared" si="11"/>
        <v>72</v>
      </c>
      <c r="B86" s="17" t="s">
        <v>187</v>
      </c>
      <c r="C86" s="52">
        <v>8110000000</v>
      </c>
      <c r="D86" s="22"/>
      <c r="E86" s="50"/>
      <c r="F86" s="33">
        <f>F87+F92+F97+F102+F111+F116+F122+F126+F130+F134+F139</f>
        <v>2239963.0799999996</v>
      </c>
      <c r="G86" s="33">
        <f>G87+G97+G102+G111+G116+G121</f>
        <v>2062901.51</v>
      </c>
      <c r="H86" s="33">
        <f>H87+H97+H102+H111+H116+H121</f>
        <v>1977965.23</v>
      </c>
    </row>
    <row r="87" spans="1:8" ht="51">
      <c r="A87" s="22">
        <f t="shared" si="11"/>
        <v>73</v>
      </c>
      <c r="B87" s="17" t="s">
        <v>160</v>
      </c>
      <c r="C87" s="52">
        <v>8110010360</v>
      </c>
      <c r="D87" s="21"/>
      <c r="E87" s="44"/>
      <c r="F87" s="33">
        <f>F88</f>
        <v>51934.68</v>
      </c>
      <c r="G87" s="33">
        <f>G88</f>
        <v>0</v>
      </c>
      <c r="H87" s="33">
        <f>H88</f>
        <v>0</v>
      </c>
    </row>
    <row r="88" spans="1:8" ht="63.75">
      <c r="A88" s="22">
        <f t="shared" si="11"/>
        <v>74</v>
      </c>
      <c r="B88" s="17" t="s">
        <v>24</v>
      </c>
      <c r="C88" s="52">
        <v>8110010360</v>
      </c>
      <c r="D88" s="21">
        <v>100</v>
      </c>
      <c r="E88" s="44"/>
      <c r="F88" s="33">
        <f>F89</f>
        <v>51934.68</v>
      </c>
      <c r="G88" s="33">
        <f aca="true" t="shared" si="12" ref="G88:H90">G89</f>
        <v>0</v>
      </c>
      <c r="H88" s="33">
        <f t="shared" si="12"/>
        <v>0</v>
      </c>
    </row>
    <row r="89" spans="1:8" ht="25.5">
      <c r="A89" s="22">
        <f t="shared" si="11"/>
        <v>75</v>
      </c>
      <c r="B89" s="25" t="s">
        <v>158</v>
      </c>
      <c r="C89" s="52">
        <v>8110010360</v>
      </c>
      <c r="D89" s="28">
        <v>120</v>
      </c>
      <c r="E89" s="71"/>
      <c r="F89" s="33">
        <f>F90</f>
        <v>51934.68</v>
      </c>
      <c r="G89" s="33">
        <f t="shared" si="12"/>
        <v>0</v>
      </c>
      <c r="H89" s="33">
        <f t="shared" si="12"/>
        <v>0</v>
      </c>
    </row>
    <row r="90" spans="1:8" ht="12.75">
      <c r="A90" s="22">
        <f t="shared" si="11"/>
        <v>76</v>
      </c>
      <c r="B90" s="16" t="s">
        <v>108</v>
      </c>
      <c r="C90" s="52">
        <v>8110010360</v>
      </c>
      <c r="D90" s="28">
        <v>120</v>
      </c>
      <c r="E90" s="71" t="s">
        <v>88</v>
      </c>
      <c r="F90" s="33">
        <v>51934.68</v>
      </c>
      <c r="G90" s="33">
        <f t="shared" si="12"/>
        <v>0</v>
      </c>
      <c r="H90" s="33">
        <f t="shared" si="12"/>
        <v>0</v>
      </c>
    </row>
    <row r="91" spans="1:8" ht="51">
      <c r="A91" s="22">
        <f t="shared" si="11"/>
        <v>77</v>
      </c>
      <c r="B91" s="17" t="s">
        <v>110</v>
      </c>
      <c r="C91" s="52">
        <v>8110010360</v>
      </c>
      <c r="D91" s="21">
        <v>120</v>
      </c>
      <c r="E91" s="44" t="s">
        <v>94</v>
      </c>
      <c r="F91" s="33">
        <v>51934.68</v>
      </c>
      <c r="G91" s="33">
        <v>0</v>
      </c>
      <c r="H91" s="33">
        <v>0</v>
      </c>
    </row>
    <row r="92" spans="1:8" ht="63.75">
      <c r="A92" s="22">
        <f t="shared" si="11"/>
        <v>78</v>
      </c>
      <c r="B92" s="17" t="s">
        <v>24</v>
      </c>
      <c r="C92" s="52">
        <v>8110010350</v>
      </c>
      <c r="D92" s="21"/>
      <c r="E92" s="44"/>
      <c r="F92" s="33">
        <f>F93</f>
        <v>4036</v>
      </c>
      <c r="G92" s="33">
        <f>G93</f>
        <v>0</v>
      </c>
      <c r="H92" s="33">
        <f>H93</f>
        <v>0</v>
      </c>
    </row>
    <row r="93" spans="1:8" ht="63.75">
      <c r="A93" s="22">
        <f t="shared" si="11"/>
        <v>79</v>
      </c>
      <c r="B93" s="17" t="s">
        <v>24</v>
      </c>
      <c r="C93" s="52">
        <v>8110010350</v>
      </c>
      <c r="D93" s="21">
        <v>100</v>
      </c>
      <c r="E93" s="44"/>
      <c r="F93" s="33">
        <f>F94</f>
        <v>4036</v>
      </c>
      <c r="G93" s="33">
        <f aca="true" t="shared" si="13" ref="G93:H95">G94</f>
        <v>0</v>
      </c>
      <c r="H93" s="33">
        <f t="shared" si="13"/>
        <v>0</v>
      </c>
    </row>
    <row r="94" spans="1:8" ht="25.5">
      <c r="A94" s="22">
        <f t="shared" si="11"/>
        <v>80</v>
      </c>
      <c r="B94" s="25" t="s">
        <v>158</v>
      </c>
      <c r="C94" s="52">
        <v>8110010350</v>
      </c>
      <c r="D94" s="28">
        <v>120</v>
      </c>
      <c r="E94" s="71"/>
      <c r="F94" s="33">
        <v>4036</v>
      </c>
      <c r="G94" s="33">
        <f t="shared" si="13"/>
        <v>0</v>
      </c>
      <c r="H94" s="33">
        <f t="shared" si="13"/>
        <v>0</v>
      </c>
    </row>
    <row r="95" spans="1:8" ht="12.75">
      <c r="A95" s="22">
        <f t="shared" si="11"/>
        <v>81</v>
      </c>
      <c r="B95" s="16" t="s">
        <v>108</v>
      </c>
      <c r="C95" s="52">
        <v>8110010350</v>
      </c>
      <c r="D95" s="28">
        <v>120</v>
      </c>
      <c r="E95" s="71" t="s">
        <v>88</v>
      </c>
      <c r="F95" s="33">
        <v>4036</v>
      </c>
      <c r="G95" s="33">
        <f t="shared" si="13"/>
        <v>0</v>
      </c>
      <c r="H95" s="33">
        <f t="shared" si="13"/>
        <v>0</v>
      </c>
    </row>
    <row r="96" spans="1:8" ht="51">
      <c r="A96" s="22">
        <f t="shared" si="11"/>
        <v>82</v>
      </c>
      <c r="B96" s="17" t="s">
        <v>110</v>
      </c>
      <c r="C96" s="52">
        <v>8110010350</v>
      </c>
      <c r="D96" s="21">
        <v>120</v>
      </c>
      <c r="E96" s="44" t="s">
        <v>94</v>
      </c>
      <c r="F96" s="33">
        <v>4036</v>
      </c>
      <c r="G96" s="33">
        <v>0</v>
      </c>
      <c r="H96" s="33">
        <v>0</v>
      </c>
    </row>
    <row r="97" spans="1:8" ht="51">
      <c r="A97" s="22">
        <f t="shared" si="11"/>
        <v>83</v>
      </c>
      <c r="B97" s="17" t="s">
        <v>160</v>
      </c>
      <c r="C97" s="52">
        <v>8110010490</v>
      </c>
      <c r="D97" s="21"/>
      <c r="E97" s="44"/>
      <c r="F97" s="33">
        <f>F98</f>
        <v>95619</v>
      </c>
      <c r="G97" s="33">
        <f>G98</f>
        <v>0</v>
      </c>
      <c r="H97" s="33">
        <f>H98</f>
        <v>0</v>
      </c>
    </row>
    <row r="98" spans="1:8" ht="63.75">
      <c r="A98" s="22">
        <f t="shared" si="11"/>
        <v>84</v>
      </c>
      <c r="B98" s="17" t="s">
        <v>24</v>
      </c>
      <c r="C98" s="52">
        <v>8110010490</v>
      </c>
      <c r="D98" s="21">
        <v>100</v>
      </c>
      <c r="E98" s="44"/>
      <c r="F98" s="33">
        <f>F99</f>
        <v>95619</v>
      </c>
      <c r="G98" s="33">
        <f aca="true" t="shared" si="14" ref="G98:H100">G99</f>
        <v>0</v>
      </c>
      <c r="H98" s="33">
        <f t="shared" si="14"/>
        <v>0</v>
      </c>
    </row>
    <row r="99" spans="1:8" ht="25.5">
      <c r="A99" s="22">
        <f t="shared" si="11"/>
        <v>85</v>
      </c>
      <c r="B99" s="25" t="s">
        <v>158</v>
      </c>
      <c r="C99" s="52">
        <v>8110010490</v>
      </c>
      <c r="D99" s="28">
        <v>120</v>
      </c>
      <c r="E99" s="71"/>
      <c r="F99" s="33">
        <f>F100</f>
        <v>95619</v>
      </c>
      <c r="G99" s="33">
        <f t="shared" si="14"/>
        <v>0</v>
      </c>
      <c r="H99" s="33">
        <f t="shared" si="14"/>
        <v>0</v>
      </c>
    </row>
    <row r="100" spans="1:8" ht="12.75">
      <c r="A100" s="22">
        <f t="shared" si="11"/>
        <v>86</v>
      </c>
      <c r="B100" s="16" t="s">
        <v>108</v>
      </c>
      <c r="C100" s="52">
        <v>8110010490</v>
      </c>
      <c r="D100" s="28">
        <v>120</v>
      </c>
      <c r="E100" s="71" t="s">
        <v>88</v>
      </c>
      <c r="F100" s="33">
        <f>F101</f>
        <v>95619</v>
      </c>
      <c r="G100" s="33">
        <f t="shared" si="14"/>
        <v>0</v>
      </c>
      <c r="H100" s="33">
        <f t="shared" si="14"/>
        <v>0</v>
      </c>
    </row>
    <row r="101" spans="1:8" ht="51">
      <c r="A101" s="22">
        <f t="shared" si="11"/>
        <v>87</v>
      </c>
      <c r="B101" s="17" t="s">
        <v>110</v>
      </c>
      <c r="C101" s="52">
        <v>8110010490</v>
      </c>
      <c r="D101" s="21">
        <v>120</v>
      </c>
      <c r="E101" s="44" t="s">
        <v>94</v>
      </c>
      <c r="F101" s="33">
        <v>95619</v>
      </c>
      <c r="G101" s="33">
        <v>0</v>
      </c>
      <c r="H101" s="33">
        <v>0</v>
      </c>
    </row>
    <row r="102" spans="1:8" ht="63.75">
      <c r="A102" s="22">
        <f t="shared" si="11"/>
        <v>88</v>
      </c>
      <c r="B102" s="16" t="s">
        <v>200</v>
      </c>
      <c r="C102" s="52">
        <v>8110051180</v>
      </c>
      <c r="D102" s="44"/>
      <c r="E102" s="44"/>
      <c r="F102" s="33">
        <f>F103+F107</f>
        <v>49750</v>
      </c>
      <c r="G102" s="33">
        <f>G103+G107</f>
        <v>46538</v>
      </c>
      <c r="H102" s="33">
        <f>H103+H107</f>
        <v>47828</v>
      </c>
    </row>
    <row r="103" spans="1:8" ht="63.75">
      <c r="A103" s="22">
        <f t="shared" si="11"/>
        <v>89</v>
      </c>
      <c r="B103" s="17" t="s">
        <v>24</v>
      </c>
      <c r="C103" s="52">
        <v>8110051180</v>
      </c>
      <c r="D103" s="44" t="s">
        <v>41</v>
      </c>
      <c r="E103" s="44"/>
      <c r="F103" s="33">
        <f aca="true" t="shared" si="15" ref="F103:H105">F104</f>
        <v>45484.6</v>
      </c>
      <c r="G103" s="33">
        <f t="shared" si="15"/>
        <v>32003.03</v>
      </c>
      <c r="H103" s="33">
        <f t="shared" si="15"/>
        <v>47828</v>
      </c>
    </row>
    <row r="104" spans="1:8" ht="25.5">
      <c r="A104" s="22">
        <f t="shared" si="11"/>
        <v>90</v>
      </c>
      <c r="B104" s="17" t="s">
        <v>158</v>
      </c>
      <c r="C104" s="72">
        <v>8110051180</v>
      </c>
      <c r="D104" s="50" t="s">
        <v>21</v>
      </c>
      <c r="E104" s="50"/>
      <c r="F104" s="33">
        <v>45484.6</v>
      </c>
      <c r="G104" s="33">
        <f t="shared" si="15"/>
        <v>32003.03</v>
      </c>
      <c r="H104" s="33">
        <f t="shared" si="15"/>
        <v>47828</v>
      </c>
    </row>
    <row r="105" spans="1:8" ht="12.75">
      <c r="A105" s="22">
        <f t="shared" si="11"/>
        <v>91</v>
      </c>
      <c r="B105" s="16" t="s">
        <v>120</v>
      </c>
      <c r="C105" s="72">
        <v>8110051180</v>
      </c>
      <c r="D105" s="50" t="s">
        <v>21</v>
      </c>
      <c r="E105" s="44" t="s">
        <v>97</v>
      </c>
      <c r="F105" s="33">
        <f t="shared" si="15"/>
        <v>45484.6</v>
      </c>
      <c r="G105" s="33">
        <f t="shared" si="15"/>
        <v>32003.03</v>
      </c>
      <c r="H105" s="33">
        <f>H106</f>
        <v>47828</v>
      </c>
    </row>
    <row r="106" spans="1:8" ht="12.75">
      <c r="A106" s="22">
        <f t="shared" si="11"/>
        <v>92</v>
      </c>
      <c r="B106" s="16" t="s">
        <v>121</v>
      </c>
      <c r="C106" s="72">
        <v>8110051180</v>
      </c>
      <c r="D106" s="50" t="s">
        <v>21</v>
      </c>
      <c r="E106" s="44" t="s">
        <v>98</v>
      </c>
      <c r="F106" s="33">
        <v>45484.6</v>
      </c>
      <c r="G106" s="33">
        <v>32003.03</v>
      </c>
      <c r="H106" s="33">
        <v>47828</v>
      </c>
    </row>
    <row r="107" spans="1:8" ht="25.5">
      <c r="A107" s="22">
        <f t="shared" si="11"/>
        <v>93</v>
      </c>
      <c r="B107" s="17" t="s">
        <v>22</v>
      </c>
      <c r="C107" s="72">
        <v>8110051180</v>
      </c>
      <c r="D107" s="50" t="s">
        <v>23</v>
      </c>
      <c r="E107" s="50"/>
      <c r="F107" s="33">
        <f aca="true" t="shared" si="16" ref="F107:H108">F108</f>
        <v>4265.4</v>
      </c>
      <c r="G107" s="33">
        <f t="shared" si="16"/>
        <v>14534.97</v>
      </c>
      <c r="H107" s="33">
        <f t="shared" si="16"/>
        <v>0</v>
      </c>
    </row>
    <row r="108" spans="1:8" ht="25.5">
      <c r="A108" s="22">
        <f t="shared" si="11"/>
        <v>94</v>
      </c>
      <c r="B108" s="17" t="s">
        <v>25</v>
      </c>
      <c r="C108" s="72">
        <v>8110051180</v>
      </c>
      <c r="D108" s="50" t="s">
        <v>26</v>
      </c>
      <c r="E108" s="50"/>
      <c r="F108" s="33">
        <f t="shared" si="16"/>
        <v>4265.4</v>
      </c>
      <c r="G108" s="33">
        <f t="shared" si="16"/>
        <v>14534.97</v>
      </c>
      <c r="H108" s="33">
        <f t="shared" si="16"/>
        <v>0</v>
      </c>
    </row>
    <row r="109" spans="1:8" ht="12.75">
      <c r="A109" s="22">
        <f t="shared" si="11"/>
        <v>95</v>
      </c>
      <c r="B109" s="16" t="s">
        <v>120</v>
      </c>
      <c r="C109" s="72">
        <v>8110051180</v>
      </c>
      <c r="D109" s="50" t="s">
        <v>26</v>
      </c>
      <c r="E109" s="44" t="s">
        <v>97</v>
      </c>
      <c r="F109" s="33">
        <f>F110</f>
        <v>4265.4</v>
      </c>
      <c r="G109" s="33">
        <f>G110</f>
        <v>14534.97</v>
      </c>
      <c r="H109" s="33">
        <f>H110</f>
        <v>0</v>
      </c>
    </row>
    <row r="110" spans="1:8" ht="12.75">
      <c r="A110" s="22">
        <f t="shared" si="11"/>
        <v>96</v>
      </c>
      <c r="B110" s="16" t="s">
        <v>121</v>
      </c>
      <c r="C110" s="72">
        <v>8110051180</v>
      </c>
      <c r="D110" s="50" t="s">
        <v>26</v>
      </c>
      <c r="E110" s="44" t="s">
        <v>98</v>
      </c>
      <c r="F110" s="33">
        <v>4265.4</v>
      </c>
      <c r="G110" s="33">
        <v>14534.97</v>
      </c>
      <c r="H110" s="33">
        <v>0</v>
      </c>
    </row>
    <row r="111" spans="1:8" ht="76.5">
      <c r="A111" s="22">
        <f t="shared" si="11"/>
        <v>97</v>
      </c>
      <c r="B111" s="16" t="s">
        <v>191</v>
      </c>
      <c r="C111" s="52">
        <v>8110075140</v>
      </c>
      <c r="D111" s="44"/>
      <c r="E111" s="44"/>
      <c r="F111" s="33">
        <f aca="true" t="shared" si="17" ref="F111:H114">F112</f>
        <v>215</v>
      </c>
      <c r="G111" s="33">
        <f t="shared" si="17"/>
        <v>227</v>
      </c>
      <c r="H111" s="33">
        <f t="shared" si="17"/>
        <v>227</v>
      </c>
    </row>
    <row r="112" spans="1:8" ht="25.5">
      <c r="A112" s="22">
        <f t="shared" si="11"/>
        <v>98</v>
      </c>
      <c r="B112" s="25" t="s">
        <v>22</v>
      </c>
      <c r="C112" s="70">
        <v>8110075140</v>
      </c>
      <c r="D112" s="71" t="s">
        <v>23</v>
      </c>
      <c r="E112" s="71"/>
      <c r="F112" s="33">
        <f t="shared" si="17"/>
        <v>215</v>
      </c>
      <c r="G112" s="33">
        <f t="shared" si="17"/>
        <v>227</v>
      </c>
      <c r="H112" s="33">
        <f t="shared" si="17"/>
        <v>227</v>
      </c>
    </row>
    <row r="113" spans="1:8" ht="25.5">
      <c r="A113" s="22">
        <f t="shared" si="11"/>
        <v>99</v>
      </c>
      <c r="B113" s="25" t="s">
        <v>25</v>
      </c>
      <c r="C113" s="70">
        <v>8110075140</v>
      </c>
      <c r="D113" s="71" t="s">
        <v>26</v>
      </c>
      <c r="E113" s="71"/>
      <c r="F113" s="33">
        <f t="shared" si="17"/>
        <v>215</v>
      </c>
      <c r="G113" s="33">
        <f t="shared" si="17"/>
        <v>227</v>
      </c>
      <c r="H113" s="33">
        <f t="shared" si="17"/>
        <v>227</v>
      </c>
    </row>
    <row r="114" spans="1:8" ht="12.75">
      <c r="A114" s="22">
        <f t="shared" si="11"/>
        <v>100</v>
      </c>
      <c r="B114" s="16" t="s">
        <v>108</v>
      </c>
      <c r="C114" s="70">
        <v>8110075140</v>
      </c>
      <c r="D114" s="71" t="s">
        <v>26</v>
      </c>
      <c r="E114" s="71" t="s">
        <v>88</v>
      </c>
      <c r="F114" s="33">
        <f t="shared" si="17"/>
        <v>215</v>
      </c>
      <c r="G114" s="33">
        <f t="shared" si="17"/>
        <v>227</v>
      </c>
      <c r="H114" s="33">
        <f t="shared" si="17"/>
        <v>227</v>
      </c>
    </row>
    <row r="115" spans="1:8" ht="12.75">
      <c r="A115" s="22">
        <f t="shared" si="11"/>
        <v>101</v>
      </c>
      <c r="B115" s="16" t="s">
        <v>119</v>
      </c>
      <c r="C115" s="70">
        <v>8110075140</v>
      </c>
      <c r="D115" s="71" t="s">
        <v>26</v>
      </c>
      <c r="E115" s="44" t="s">
        <v>96</v>
      </c>
      <c r="F115" s="33">
        <v>215</v>
      </c>
      <c r="G115" s="33">
        <v>227</v>
      </c>
      <c r="H115" s="33">
        <v>227</v>
      </c>
    </row>
    <row r="116" spans="1:8" ht="51">
      <c r="A116" s="22">
        <f t="shared" si="11"/>
        <v>102</v>
      </c>
      <c r="B116" s="16" t="s">
        <v>188</v>
      </c>
      <c r="C116" s="52">
        <v>8110080050</v>
      </c>
      <c r="D116" s="44"/>
      <c r="E116" s="44"/>
      <c r="F116" s="33">
        <f aca="true" t="shared" si="18" ref="F116:H119">F117</f>
        <v>1000</v>
      </c>
      <c r="G116" s="33">
        <f t="shared" si="18"/>
        <v>1000</v>
      </c>
      <c r="H116" s="33">
        <f t="shared" si="18"/>
        <v>1000</v>
      </c>
    </row>
    <row r="117" spans="1:8" ht="12.75">
      <c r="A117" s="22">
        <f t="shared" si="11"/>
        <v>103</v>
      </c>
      <c r="B117" s="16" t="s">
        <v>161</v>
      </c>
      <c r="C117" s="52">
        <v>8110080050</v>
      </c>
      <c r="D117" s="44" t="s">
        <v>162</v>
      </c>
      <c r="E117" s="44"/>
      <c r="F117" s="33">
        <f t="shared" si="18"/>
        <v>1000</v>
      </c>
      <c r="G117" s="33">
        <f t="shared" si="18"/>
        <v>1000</v>
      </c>
      <c r="H117" s="33">
        <f t="shared" si="18"/>
        <v>1000</v>
      </c>
    </row>
    <row r="118" spans="1:8" ht="12.75">
      <c r="A118" s="22">
        <f t="shared" si="11"/>
        <v>104</v>
      </c>
      <c r="B118" s="16" t="s">
        <v>40</v>
      </c>
      <c r="C118" s="52">
        <v>8110080050</v>
      </c>
      <c r="D118" s="44" t="s">
        <v>39</v>
      </c>
      <c r="E118" s="44"/>
      <c r="F118" s="33">
        <f t="shared" si="18"/>
        <v>1000</v>
      </c>
      <c r="G118" s="33">
        <f t="shared" si="18"/>
        <v>1000</v>
      </c>
      <c r="H118" s="33">
        <f t="shared" si="18"/>
        <v>1000</v>
      </c>
    </row>
    <row r="119" spans="1:8" ht="12.75">
      <c r="A119" s="22">
        <f t="shared" si="11"/>
        <v>105</v>
      </c>
      <c r="B119" s="16" t="s">
        <v>108</v>
      </c>
      <c r="C119" s="52">
        <v>8110080050</v>
      </c>
      <c r="D119" s="44" t="s">
        <v>39</v>
      </c>
      <c r="E119" s="44" t="s">
        <v>88</v>
      </c>
      <c r="F119" s="33">
        <f t="shared" si="18"/>
        <v>1000</v>
      </c>
      <c r="G119" s="33">
        <f t="shared" si="18"/>
        <v>1000</v>
      </c>
      <c r="H119" s="33">
        <f t="shared" si="18"/>
        <v>1000</v>
      </c>
    </row>
    <row r="120" spans="1:8" ht="12.75">
      <c r="A120" s="22">
        <f t="shared" si="11"/>
        <v>106</v>
      </c>
      <c r="B120" s="16" t="s">
        <v>111</v>
      </c>
      <c r="C120" s="52">
        <v>8110080050</v>
      </c>
      <c r="D120" s="28">
        <v>870</v>
      </c>
      <c r="E120" s="71" t="s">
        <v>95</v>
      </c>
      <c r="F120" s="33">
        <v>1000</v>
      </c>
      <c r="G120" s="33">
        <v>1000</v>
      </c>
      <c r="H120" s="33">
        <v>1000</v>
      </c>
    </row>
    <row r="121" spans="1:8" ht="51">
      <c r="A121" s="22">
        <f t="shared" si="11"/>
        <v>107</v>
      </c>
      <c r="B121" s="17" t="s">
        <v>160</v>
      </c>
      <c r="C121" s="52">
        <v>8110080210</v>
      </c>
      <c r="D121" s="21"/>
      <c r="E121" s="44"/>
      <c r="F121" s="33">
        <f>F122+F126+F130</f>
        <v>2025758.4000000001</v>
      </c>
      <c r="G121" s="33">
        <f>G122+G126+G130</f>
        <v>2015136.51</v>
      </c>
      <c r="H121" s="33">
        <f>H122+H126+H130</f>
        <v>1928910.23</v>
      </c>
    </row>
    <row r="122" spans="1:8" ht="63.75">
      <c r="A122" s="22">
        <f t="shared" si="11"/>
        <v>108</v>
      </c>
      <c r="B122" s="17" t="s">
        <v>24</v>
      </c>
      <c r="C122" s="52">
        <v>8110080210</v>
      </c>
      <c r="D122" s="21">
        <v>100</v>
      </c>
      <c r="E122" s="44"/>
      <c r="F122" s="33">
        <f>F123</f>
        <v>1702708.09</v>
      </c>
      <c r="G122" s="33">
        <f aca="true" t="shared" si="19" ref="G122:H124">G123</f>
        <v>1737629.19</v>
      </c>
      <c r="H122" s="33">
        <f t="shared" si="19"/>
        <v>1737629.19</v>
      </c>
    </row>
    <row r="123" spans="1:8" ht="25.5">
      <c r="A123" s="22">
        <f t="shared" si="11"/>
        <v>109</v>
      </c>
      <c r="B123" s="25" t="s">
        <v>158</v>
      </c>
      <c r="C123" s="70">
        <v>8110080210</v>
      </c>
      <c r="D123" s="28">
        <v>120</v>
      </c>
      <c r="E123" s="71"/>
      <c r="F123" s="33">
        <f>F124</f>
        <v>1702708.09</v>
      </c>
      <c r="G123" s="33">
        <f t="shared" si="19"/>
        <v>1737629.19</v>
      </c>
      <c r="H123" s="33">
        <f t="shared" si="19"/>
        <v>1737629.19</v>
      </c>
    </row>
    <row r="124" spans="1:8" ht="12.75">
      <c r="A124" s="22">
        <f t="shared" si="11"/>
        <v>110</v>
      </c>
      <c r="B124" s="16" t="s">
        <v>108</v>
      </c>
      <c r="C124" s="70">
        <v>8110080210</v>
      </c>
      <c r="D124" s="28">
        <v>120</v>
      </c>
      <c r="E124" s="71" t="s">
        <v>88</v>
      </c>
      <c r="F124" s="33">
        <f>F125</f>
        <v>1702708.09</v>
      </c>
      <c r="G124" s="33">
        <f t="shared" si="19"/>
        <v>1737629.19</v>
      </c>
      <c r="H124" s="33">
        <f t="shared" si="19"/>
        <v>1737629.19</v>
      </c>
    </row>
    <row r="125" spans="1:8" ht="51">
      <c r="A125" s="22">
        <f t="shared" si="11"/>
        <v>111</v>
      </c>
      <c r="B125" s="17" t="s">
        <v>110</v>
      </c>
      <c r="C125" s="70">
        <v>8110080210</v>
      </c>
      <c r="D125" s="21">
        <v>120</v>
      </c>
      <c r="E125" s="44" t="s">
        <v>94</v>
      </c>
      <c r="F125" s="33">
        <v>1702708.09</v>
      </c>
      <c r="G125" s="33">
        <v>1737629.19</v>
      </c>
      <c r="H125" s="33">
        <v>1737629.19</v>
      </c>
    </row>
    <row r="126" spans="1:8" ht="25.5">
      <c r="A126" s="22">
        <f t="shared" si="11"/>
        <v>112</v>
      </c>
      <c r="B126" s="25" t="s">
        <v>22</v>
      </c>
      <c r="C126" s="70">
        <v>8110080210</v>
      </c>
      <c r="D126" s="28">
        <v>200</v>
      </c>
      <c r="E126" s="71"/>
      <c r="F126" s="33">
        <f aca="true" t="shared" si="20" ref="F126:H127">F127</f>
        <v>319806.53</v>
      </c>
      <c r="G126" s="33">
        <f t="shared" si="20"/>
        <v>274432.08</v>
      </c>
      <c r="H126" s="33">
        <f t="shared" si="20"/>
        <v>188205.8</v>
      </c>
    </row>
    <row r="127" spans="1:8" ht="25.5">
      <c r="A127" s="22">
        <f t="shared" si="11"/>
        <v>113</v>
      </c>
      <c r="B127" s="25" t="s">
        <v>25</v>
      </c>
      <c r="C127" s="70">
        <v>8110080210</v>
      </c>
      <c r="D127" s="28">
        <v>240</v>
      </c>
      <c r="E127" s="71"/>
      <c r="F127" s="33">
        <f t="shared" si="20"/>
        <v>319806.53</v>
      </c>
      <c r="G127" s="33">
        <f t="shared" si="20"/>
        <v>274432.08</v>
      </c>
      <c r="H127" s="33">
        <f t="shared" si="20"/>
        <v>188205.8</v>
      </c>
    </row>
    <row r="128" spans="1:8" ht="12.75">
      <c r="A128" s="22">
        <f t="shared" si="11"/>
        <v>114</v>
      </c>
      <c r="B128" s="16" t="s">
        <v>108</v>
      </c>
      <c r="C128" s="70">
        <v>8110080210</v>
      </c>
      <c r="D128" s="28">
        <v>240</v>
      </c>
      <c r="E128" s="71" t="s">
        <v>88</v>
      </c>
      <c r="F128" s="33">
        <f>F129</f>
        <v>319806.53</v>
      </c>
      <c r="G128" s="33">
        <v>274432.08</v>
      </c>
      <c r="H128" s="33">
        <v>188205.8</v>
      </c>
    </row>
    <row r="129" spans="1:8" ht="51">
      <c r="A129" s="22">
        <f t="shared" si="11"/>
        <v>115</v>
      </c>
      <c r="B129" s="17" t="s">
        <v>110</v>
      </c>
      <c r="C129" s="70">
        <v>8110080210</v>
      </c>
      <c r="D129" s="21">
        <v>240</v>
      </c>
      <c r="E129" s="44" t="s">
        <v>94</v>
      </c>
      <c r="F129" s="33">
        <v>319806.53</v>
      </c>
      <c r="G129" s="33">
        <v>357992.25</v>
      </c>
      <c r="H129" s="33">
        <v>355792.25</v>
      </c>
    </row>
    <row r="130" spans="1:8" ht="12.75">
      <c r="A130" s="22">
        <f t="shared" si="11"/>
        <v>116</v>
      </c>
      <c r="B130" s="25" t="s">
        <v>161</v>
      </c>
      <c r="C130" s="70">
        <v>8110080210</v>
      </c>
      <c r="D130" s="28">
        <v>800</v>
      </c>
      <c r="E130" s="71"/>
      <c r="F130" s="33">
        <f aca="true" t="shared" si="21" ref="F130:H131">F131</f>
        <v>3243.78</v>
      </c>
      <c r="G130" s="33">
        <f>G131</f>
        <v>3075.24</v>
      </c>
      <c r="H130" s="33">
        <f t="shared" si="21"/>
        <v>3075.24</v>
      </c>
    </row>
    <row r="131" spans="1:8" ht="12.75">
      <c r="A131" s="22">
        <f t="shared" si="11"/>
        <v>117</v>
      </c>
      <c r="B131" s="25" t="s">
        <v>43</v>
      </c>
      <c r="C131" s="70">
        <v>8110080210</v>
      </c>
      <c r="D131" s="28">
        <v>850</v>
      </c>
      <c r="E131" s="71"/>
      <c r="F131" s="33">
        <f t="shared" si="21"/>
        <v>3243.78</v>
      </c>
      <c r="G131" s="33">
        <f t="shared" si="21"/>
        <v>3075.24</v>
      </c>
      <c r="H131" s="33">
        <f t="shared" si="21"/>
        <v>3075.24</v>
      </c>
    </row>
    <row r="132" spans="1:8" ht="12.75">
      <c r="A132" s="22">
        <f t="shared" si="11"/>
        <v>118</v>
      </c>
      <c r="B132" s="16" t="s">
        <v>108</v>
      </c>
      <c r="C132" s="70">
        <v>8110080210</v>
      </c>
      <c r="D132" s="28">
        <v>850</v>
      </c>
      <c r="E132" s="71" t="s">
        <v>88</v>
      </c>
      <c r="F132" s="33">
        <f>F133</f>
        <v>3243.78</v>
      </c>
      <c r="G132" s="33">
        <f>G133</f>
        <v>3075.24</v>
      </c>
      <c r="H132" s="33">
        <f>H133</f>
        <v>3075.24</v>
      </c>
    </row>
    <row r="133" spans="1:8" ht="51">
      <c r="A133" s="22">
        <f t="shared" si="11"/>
        <v>119</v>
      </c>
      <c r="B133" s="17" t="s">
        <v>110</v>
      </c>
      <c r="C133" s="70">
        <v>8110080210</v>
      </c>
      <c r="D133" s="28">
        <v>850</v>
      </c>
      <c r="E133" s="71" t="s">
        <v>94</v>
      </c>
      <c r="F133" s="33">
        <v>3243.78</v>
      </c>
      <c r="G133" s="33">
        <v>3075.24</v>
      </c>
      <c r="H133" s="33">
        <v>3075.24</v>
      </c>
    </row>
    <row r="134" spans="1:8" ht="22.5">
      <c r="A134" s="22">
        <f t="shared" si="11"/>
        <v>120</v>
      </c>
      <c r="B134" s="107" t="s">
        <v>310</v>
      </c>
      <c r="C134" s="70" t="s">
        <v>308</v>
      </c>
      <c r="D134" s="28"/>
      <c r="E134" s="71"/>
      <c r="F134" s="33">
        <f>F135</f>
        <v>300</v>
      </c>
      <c r="G134" s="33">
        <f>G135</f>
        <v>0</v>
      </c>
      <c r="H134" s="33">
        <f>H135</f>
        <v>0</v>
      </c>
    </row>
    <row r="135" spans="1:8" ht="25.5">
      <c r="A135" s="22">
        <f t="shared" si="11"/>
        <v>121</v>
      </c>
      <c r="B135" s="25" t="s">
        <v>22</v>
      </c>
      <c r="C135" s="70" t="s">
        <v>308</v>
      </c>
      <c r="D135" s="28">
        <v>200</v>
      </c>
      <c r="E135" s="71"/>
      <c r="F135" s="33">
        <f>F136</f>
        <v>300</v>
      </c>
      <c r="G135" s="33">
        <f aca="true" t="shared" si="22" ref="G135:H137">G136</f>
        <v>0</v>
      </c>
      <c r="H135" s="33">
        <f t="shared" si="22"/>
        <v>0</v>
      </c>
    </row>
    <row r="136" spans="1:8" ht="25.5">
      <c r="A136" s="22">
        <f t="shared" si="11"/>
        <v>122</v>
      </c>
      <c r="B136" s="25" t="s">
        <v>25</v>
      </c>
      <c r="C136" s="70" t="s">
        <v>308</v>
      </c>
      <c r="D136" s="28">
        <v>240</v>
      </c>
      <c r="E136" s="71"/>
      <c r="F136" s="33">
        <f>F137</f>
        <v>300</v>
      </c>
      <c r="G136" s="33">
        <f t="shared" si="22"/>
        <v>0</v>
      </c>
      <c r="H136" s="33">
        <f t="shared" si="22"/>
        <v>0</v>
      </c>
    </row>
    <row r="137" spans="1:8" ht="12.75">
      <c r="A137" s="22">
        <f t="shared" si="11"/>
        <v>123</v>
      </c>
      <c r="B137" s="16" t="s">
        <v>108</v>
      </c>
      <c r="C137" s="70" t="s">
        <v>308</v>
      </c>
      <c r="D137" s="28">
        <v>240</v>
      </c>
      <c r="E137" s="71" t="s">
        <v>88</v>
      </c>
      <c r="F137" s="33">
        <f>F138</f>
        <v>300</v>
      </c>
      <c r="G137" s="33">
        <f t="shared" si="22"/>
        <v>0</v>
      </c>
      <c r="H137" s="33">
        <f t="shared" si="22"/>
        <v>0</v>
      </c>
    </row>
    <row r="138" spans="1:8" ht="51">
      <c r="A138" s="22">
        <f t="shared" si="11"/>
        <v>124</v>
      </c>
      <c r="B138" s="17" t="s">
        <v>110</v>
      </c>
      <c r="C138" s="70" t="s">
        <v>308</v>
      </c>
      <c r="D138" s="21">
        <v>240</v>
      </c>
      <c r="E138" s="44" t="s">
        <v>94</v>
      </c>
      <c r="F138" s="33">
        <v>300</v>
      </c>
      <c r="G138" s="33">
        <v>0</v>
      </c>
      <c r="H138" s="33">
        <v>0</v>
      </c>
    </row>
    <row r="139" spans="1:8" ht="78.75">
      <c r="A139" s="22">
        <f t="shared" si="11"/>
        <v>125</v>
      </c>
      <c r="B139" s="104" t="s">
        <v>293</v>
      </c>
      <c r="C139" s="70" t="s">
        <v>286</v>
      </c>
      <c r="D139" s="28"/>
      <c r="E139" s="71"/>
      <c r="F139" s="33">
        <f>F140</f>
        <v>11350</v>
      </c>
      <c r="G139" s="33">
        <f>G140</f>
        <v>0</v>
      </c>
      <c r="H139" s="33">
        <f>H140</f>
        <v>0</v>
      </c>
    </row>
    <row r="140" spans="1:8" ht="25.5">
      <c r="A140" s="22">
        <f t="shared" si="11"/>
        <v>126</v>
      </c>
      <c r="B140" s="25" t="s">
        <v>22</v>
      </c>
      <c r="C140" s="70" t="s">
        <v>286</v>
      </c>
      <c r="D140" s="28">
        <v>200</v>
      </c>
      <c r="E140" s="71"/>
      <c r="F140" s="33">
        <f>F141</f>
        <v>11350</v>
      </c>
      <c r="G140" s="33">
        <f aca="true" t="shared" si="23" ref="G140:H142">G141</f>
        <v>0</v>
      </c>
      <c r="H140" s="33">
        <f t="shared" si="23"/>
        <v>0</v>
      </c>
    </row>
    <row r="141" spans="1:8" ht="25.5">
      <c r="A141" s="22">
        <f t="shared" si="11"/>
        <v>127</v>
      </c>
      <c r="B141" s="25" t="s">
        <v>25</v>
      </c>
      <c r="C141" s="70" t="s">
        <v>286</v>
      </c>
      <c r="D141" s="28">
        <v>240</v>
      </c>
      <c r="E141" s="71"/>
      <c r="F141" s="33">
        <f>F142</f>
        <v>11350</v>
      </c>
      <c r="G141" s="33">
        <f t="shared" si="23"/>
        <v>0</v>
      </c>
      <c r="H141" s="33">
        <f t="shared" si="23"/>
        <v>0</v>
      </c>
    </row>
    <row r="142" spans="1:8" ht="12.75">
      <c r="A142" s="22">
        <f t="shared" si="11"/>
        <v>128</v>
      </c>
      <c r="B142" s="16" t="s">
        <v>108</v>
      </c>
      <c r="C142" s="70" t="s">
        <v>286</v>
      </c>
      <c r="D142" s="28">
        <v>240</v>
      </c>
      <c r="E142" s="71" t="s">
        <v>88</v>
      </c>
      <c r="F142" s="33">
        <f>F143</f>
        <v>11350</v>
      </c>
      <c r="G142" s="33">
        <f t="shared" si="23"/>
        <v>0</v>
      </c>
      <c r="H142" s="33">
        <f t="shared" si="23"/>
        <v>0</v>
      </c>
    </row>
    <row r="143" spans="1:8" ht="51">
      <c r="A143" s="22">
        <f t="shared" si="11"/>
        <v>129</v>
      </c>
      <c r="B143" s="17" t="s">
        <v>110</v>
      </c>
      <c r="C143" s="70" t="s">
        <v>286</v>
      </c>
      <c r="D143" s="21">
        <v>240</v>
      </c>
      <c r="E143" s="44" t="s">
        <v>94</v>
      </c>
      <c r="F143" s="33">
        <v>11350</v>
      </c>
      <c r="G143" s="33">
        <v>0</v>
      </c>
      <c r="H143" s="33">
        <v>0</v>
      </c>
    </row>
    <row r="144" spans="1:8" ht="38.25">
      <c r="A144" s="22">
        <f t="shared" si="11"/>
        <v>130</v>
      </c>
      <c r="B144" s="17" t="s">
        <v>155</v>
      </c>
      <c r="C144" s="52">
        <v>9100000000</v>
      </c>
      <c r="D144" s="21"/>
      <c r="E144" s="44"/>
      <c r="F144" s="33">
        <f aca="true" t="shared" si="24" ref="F144:H159">F145</f>
        <v>856157.7</v>
      </c>
      <c r="G144" s="33">
        <f t="shared" si="24"/>
        <v>760551.32</v>
      </c>
      <c r="H144" s="33">
        <f t="shared" si="24"/>
        <v>760551.32</v>
      </c>
    </row>
    <row r="145" spans="1:8" ht="12.75">
      <c r="A145" s="22">
        <f aca="true" t="shared" si="25" ref="A145:A162">A144+1</f>
        <v>131</v>
      </c>
      <c r="B145" s="16" t="s">
        <v>156</v>
      </c>
      <c r="C145" s="52">
        <v>9110000000</v>
      </c>
      <c r="D145" s="21"/>
      <c r="E145" s="44"/>
      <c r="F145" s="33">
        <f>F146+F151+F156</f>
        <v>856157.7</v>
      </c>
      <c r="G145" s="33">
        <f>G146+G151+G156</f>
        <v>760551.32</v>
      </c>
      <c r="H145" s="33">
        <f>H146+H151+H156</f>
        <v>760551.32</v>
      </c>
    </row>
    <row r="146" spans="1:8" ht="63.75">
      <c r="A146" s="22">
        <f t="shared" si="25"/>
        <v>132</v>
      </c>
      <c r="B146" s="17" t="s">
        <v>157</v>
      </c>
      <c r="C146" s="52">
        <v>9110080210</v>
      </c>
      <c r="D146" s="21"/>
      <c r="E146" s="44"/>
      <c r="F146" s="33">
        <f t="shared" si="24"/>
        <v>760551.38</v>
      </c>
      <c r="G146" s="33">
        <f t="shared" si="24"/>
        <v>760551.32</v>
      </c>
      <c r="H146" s="33">
        <f t="shared" si="24"/>
        <v>760551.32</v>
      </c>
    </row>
    <row r="147" spans="1:8" ht="63.75">
      <c r="A147" s="22">
        <f t="shared" si="25"/>
        <v>133</v>
      </c>
      <c r="B147" s="17" t="s">
        <v>24</v>
      </c>
      <c r="C147" s="52">
        <v>9110080210</v>
      </c>
      <c r="D147" s="21">
        <v>100</v>
      </c>
      <c r="E147" s="44"/>
      <c r="F147" s="33">
        <f t="shared" si="24"/>
        <v>760551.38</v>
      </c>
      <c r="G147" s="33">
        <f t="shared" si="24"/>
        <v>760551.32</v>
      </c>
      <c r="H147" s="33">
        <f t="shared" si="24"/>
        <v>760551.32</v>
      </c>
    </row>
    <row r="148" spans="1:8" ht="25.5">
      <c r="A148" s="22">
        <f t="shared" si="25"/>
        <v>134</v>
      </c>
      <c r="B148" s="25" t="s">
        <v>158</v>
      </c>
      <c r="C148" s="70">
        <v>9110080210</v>
      </c>
      <c r="D148" s="28">
        <v>120</v>
      </c>
      <c r="E148" s="71"/>
      <c r="F148" s="33">
        <f t="shared" si="24"/>
        <v>760551.38</v>
      </c>
      <c r="G148" s="33">
        <f t="shared" si="24"/>
        <v>760551.32</v>
      </c>
      <c r="H148" s="33">
        <f t="shared" si="24"/>
        <v>760551.32</v>
      </c>
    </row>
    <row r="149" spans="1:8" ht="12.75">
      <c r="A149" s="22">
        <f t="shared" si="25"/>
        <v>135</v>
      </c>
      <c r="B149" s="16" t="s">
        <v>108</v>
      </c>
      <c r="C149" s="70">
        <v>9110080210</v>
      </c>
      <c r="D149" s="28">
        <v>120</v>
      </c>
      <c r="E149" s="71" t="s">
        <v>88</v>
      </c>
      <c r="F149" s="33">
        <f t="shared" si="24"/>
        <v>760551.38</v>
      </c>
      <c r="G149" s="33">
        <f t="shared" si="24"/>
        <v>760551.32</v>
      </c>
      <c r="H149" s="33">
        <f t="shared" si="24"/>
        <v>760551.32</v>
      </c>
    </row>
    <row r="150" spans="1:8" ht="38.25">
      <c r="A150" s="22">
        <f t="shared" si="25"/>
        <v>136</v>
      </c>
      <c r="B150" s="17" t="s">
        <v>129</v>
      </c>
      <c r="C150" s="70">
        <v>9110080210</v>
      </c>
      <c r="D150" s="28">
        <v>120</v>
      </c>
      <c r="E150" s="44" t="s">
        <v>93</v>
      </c>
      <c r="F150" s="33">
        <v>760551.38</v>
      </c>
      <c r="G150" s="33">
        <v>760551.32</v>
      </c>
      <c r="H150" s="33">
        <v>760551.32</v>
      </c>
    </row>
    <row r="151" spans="1:8" ht="69" customHeight="1">
      <c r="A151" s="22">
        <f t="shared" si="25"/>
        <v>137</v>
      </c>
      <c r="B151" s="104" t="s">
        <v>283</v>
      </c>
      <c r="C151" s="70">
        <v>9110010360</v>
      </c>
      <c r="D151" s="21"/>
      <c r="E151" s="44"/>
      <c r="F151" s="33">
        <f t="shared" si="24"/>
        <v>88719.32</v>
      </c>
      <c r="G151" s="33">
        <f t="shared" si="24"/>
        <v>0</v>
      </c>
      <c r="H151" s="33">
        <f t="shared" si="24"/>
        <v>0</v>
      </c>
    </row>
    <row r="152" spans="1:8" ht="63.75">
      <c r="A152" s="22">
        <f t="shared" si="25"/>
        <v>138</v>
      </c>
      <c r="B152" s="17" t="s">
        <v>24</v>
      </c>
      <c r="C152" s="70">
        <v>9110010360</v>
      </c>
      <c r="D152" s="21">
        <v>100</v>
      </c>
      <c r="E152" s="44"/>
      <c r="F152" s="33">
        <f t="shared" si="24"/>
        <v>88719.32</v>
      </c>
      <c r="G152" s="33">
        <f t="shared" si="24"/>
        <v>0</v>
      </c>
      <c r="H152" s="33">
        <f t="shared" si="24"/>
        <v>0</v>
      </c>
    </row>
    <row r="153" spans="1:8" ht="25.5">
      <c r="A153" s="22">
        <f t="shared" si="25"/>
        <v>139</v>
      </c>
      <c r="B153" s="25" t="s">
        <v>158</v>
      </c>
      <c r="C153" s="70">
        <v>9110010360</v>
      </c>
      <c r="D153" s="28">
        <v>120</v>
      </c>
      <c r="E153" s="71"/>
      <c r="F153" s="33">
        <f t="shared" si="24"/>
        <v>88719.32</v>
      </c>
      <c r="G153" s="33">
        <f t="shared" si="24"/>
        <v>0</v>
      </c>
      <c r="H153" s="33">
        <f t="shared" si="24"/>
        <v>0</v>
      </c>
    </row>
    <row r="154" spans="1:8" ht="12.75">
      <c r="A154" s="22">
        <f t="shared" si="25"/>
        <v>140</v>
      </c>
      <c r="B154" s="16" t="s">
        <v>108</v>
      </c>
      <c r="C154" s="70">
        <v>9110010360</v>
      </c>
      <c r="D154" s="28">
        <v>120</v>
      </c>
      <c r="E154" s="71" t="s">
        <v>88</v>
      </c>
      <c r="F154" s="33">
        <f t="shared" si="24"/>
        <v>88719.32</v>
      </c>
      <c r="G154" s="33">
        <f t="shared" si="24"/>
        <v>0</v>
      </c>
      <c r="H154" s="33">
        <f t="shared" si="24"/>
        <v>0</v>
      </c>
    </row>
    <row r="155" spans="1:8" ht="38.25">
      <c r="A155" s="22">
        <f t="shared" si="25"/>
        <v>141</v>
      </c>
      <c r="B155" s="17" t="s">
        <v>129</v>
      </c>
      <c r="C155" s="70">
        <v>9110010360</v>
      </c>
      <c r="D155" s="28">
        <v>120</v>
      </c>
      <c r="E155" s="44" t="s">
        <v>93</v>
      </c>
      <c r="F155" s="33">
        <v>88719.32</v>
      </c>
      <c r="G155" s="33">
        <v>0</v>
      </c>
      <c r="H155" s="33">
        <v>0</v>
      </c>
    </row>
    <row r="156" spans="1:8" ht="48" customHeight="1">
      <c r="A156" s="22">
        <f t="shared" si="25"/>
        <v>142</v>
      </c>
      <c r="B156" s="107" t="s">
        <v>309</v>
      </c>
      <c r="C156" s="70">
        <v>9110010350</v>
      </c>
      <c r="D156" s="21"/>
      <c r="E156" s="44"/>
      <c r="F156" s="33">
        <f t="shared" si="24"/>
        <v>6887</v>
      </c>
      <c r="G156" s="33">
        <f t="shared" si="24"/>
        <v>0</v>
      </c>
      <c r="H156" s="33">
        <f t="shared" si="24"/>
        <v>0</v>
      </c>
    </row>
    <row r="157" spans="1:8" ht="63.75">
      <c r="A157" s="22">
        <f t="shared" si="25"/>
        <v>143</v>
      </c>
      <c r="B157" s="17" t="s">
        <v>24</v>
      </c>
      <c r="C157" s="70">
        <v>9110010350</v>
      </c>
      <c r="D157" s="21">
        <v>100</v>
      </c>
      <c r="E157" s="44"/>
      <c r="F157" s="33">
        <f t="shared" si="24"/>
        <v>6887</v>
      </c>
      <c r="G157" s="33">
        <f t="shared" si="24"/>
        <v>0</v>
      </c>
      <c r="H157" s="33">
        <f t="shared" si="24"/>
        <v>0</v>
      </c>
    </row>
    <row r="158" spans="1:8" ht="25.5">
      <c r="A158" s="22">
        <f t="shared" si="25"/>
        <v>144</v>
      </c>
      <c r="B158" s="25" t="s">
        <v>158</v>
      </c>
      <c r="C158" s="70">
        <v>9110010350</v>
      </c>
      <c r="D158" s="28">
        <v>120</v>
      </c>
      <c r="E158" s="71"/>
      <c r="F158" s="33">
        <f t="shared" si="24"/>
        <v>6887</v>
      </c>
      <c r="G158" s="33">
        <f t="shared" si="24"/>
        <v>0</v>
      </c>
      <c r="H158" s="33">
        <f t="shared" si="24"/>
        <v>0</v>
      </c>
    </row>
    <row r="159" spans="1:8" ht="12.75">
      <c r="A159" s="22">
        <f t="shared" si="25"/>
        <v>145</v>
      </c>
      <c r="B159" s="16" t="s">
        <v>108</v>
      </c>
      <c r="C159" s="70">
        <v>9110010350</v>
      </c>
      <c r="D159" s="28">
        <v>120</v>
      </c>
      <c r="E159" s="71" t="s">
        <v>88</v>
      </c>
      <c r="F159" s="33">
        <f t="shared" si="24"/>
        <v>6887</v>
      </c>
      <c r="G159" s="33">
        <f t="shared" si="24"/>
        <v>0</v>
      </c>
      <c r="H159" s="33">
        <f t="shared" si="24"/>
        <v>0</v>
      </c>
    </row>
    <row r="160" spans="1:8" ht="38.25">
      <c r="A160" s="22">
        <f t="shared" si="25"/>
        <v>146</v>
      </c>
      <c r="B160" s="17" t="s">
        <v>129</v>
      </c>
      <c r="C160" s="70">
        <v>9110010350</v>
      </c>
      <c r="D160" s="28">
        <v>120</v>
      </c>
      <c r="E160" s="44" t="s">
        <v>93</v>
      </c>
      <c r="F160" s="33">
        <v>6887</v>
      </c>
      <c r="G160" s="33">
        <v>0</v>
      </c>
      <c r="H160" s="33">
        <v>0</v>
      </c>
    </row>
    <row r="161" spans="1:8" ht="12.75">
      <c r="A161" s="22">
        <f t="shared" si="25"/>
        <v>147</v>
      </c>
      <c r="B161" s="16" t="s">
        <v>133</v>
      </c>
      <c r="C161" s="52"/>
      <c r="D161" s="44"/>
      <c r="E161" s="21"/>
      <c r="F161" s="33"/>
      <c r="G161" s="33">
        <v>83560.17</v>
      </c>
      <c r="H161" s="33">
        <v>167586.45</v>
      </c>
    </row>
    <row r="162" spans="1:9" s="63" customFormat="1" ht="12.75">
      <c r="A162" s="22">
        <f t="shared" si="25"/>
        <v>148</v>
      </c>
      <c r="B162" s="24" t="s">
        <v>20</v>
      </c>
      <c r="C162" s="73"/>
      <c r="D162" s="74"/>
      <c r="E162" s="75"/>
      <c r="F162" s="32">
        <f>F144+F85+F15+F161</f>
        <v>3922197.4199999995</v>
      </c>
      <c r="G162" s="32">
        <f>G144+G85+G15+G161</f>
        <v>3342407</v>
      </c>
      <c r="H162" s="32">
        <f>H144+H85+H15+H161</f>
        <v>3351729</v>
      </c>
      <c r="I162" s="98"/>
    </row>
  </sheetData>
  <sheetProtection/>
  <mergeCells count="16">
    <mergeCell ref="F11:F13"/>
    <mergeCell ref="G11:G13"/>
    <mergeCell ref="B11:B13"/>
    <mergeCell ref="C11:C13"/>
    <mergeCell ref="D11:D13"/>
    <mergeCell ref="E11:E13"/>
    <mergeCell ref="A11:A13"/>
    <mergeCell ref="A1:H1"/>
    <mergeCell ref="A2:H2"/>
    <mergeCell ref="A3:H3"/>
    <mergeCell ref="A5:H5"/>
    <mergeCell ref="A6:H6"/>
    <mergeCell ref="A4:H4"/>
    <mergeCell ref="A8:H9"/>
    <mergeCell ref="A10:H10"/>
    <mergeCell ref="H11:H13"/>
  </mergeCells>
  <printOptions/>
  <pageMargins left="0.5905511811023623" right="0.1968503937007874" top="0.1968503937007874" bottom="0.1968503937007874" header="0.11811023622047245" footer="0.1968503937007874"/>
  <pageSetup fitToHeight="0" fitToWidth="1"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www.PHILka.RU</cp:lastModifiedBy>
  <cp:lastPrinted>2021-01-12T04:47:36Z</cp:lastPrinted>
  <dcterms:created xsi:type="dcterms:W3CDTF">2010-12-02T07:50:49Z</dcterms:created>
  <dcterms:modified xsi:type="dcterms:W3CDTF">2021-01-12T04:51:50Z</dcterms:modified>
  <cp:category/>
  <cp:version/>
  <cp:contentType/>
  <cp:contentStatus/>
</cp:coreProperties>
</file>