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/>
</workbook>
</file>

<file path=xl/sharedStrings.xml><?xml version="1.0" encoding="utf-8"?>
<sst xmlns="http://schemas.openxmlformats.org/spreadsheetml/2006/main" count="845" uniqueCount="364">
  <si>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</si>
  <si>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</si>
  <si>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</si>
  <si>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</si>
  <si>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</si>
  <si>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</si>
  <si>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</si>
  <si>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</si>
  <si>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</si>
  <si>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</si>
  <si>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</si>
  <si>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</si>
  <si>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</si>
  <si>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</si>
  <si>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</si>
  <si>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</si>
  <si>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Субвенции  бюджетам  сельских поселений на выполнение передаваемых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</si>
  <si>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</si>
  <si>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</si>
  <si>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</si>
  <si>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</si>
  <si>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</si>
  <si>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</si>
  <si>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</si>
  <si>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</si>
  <si>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</si>
  <si>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</si>
  <si>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</si>
  <si>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</si>
  <si>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</si>
  <si>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</si>
  <si>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</si>
  <si>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</si>
  <si>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</si>
  <si>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</si>
  <si>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</si>
  <si>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</si>
  <si>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</si>
  <si>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</si>
  <si>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</si>
  <si>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</si>
  <si>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</si>
  <si>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</si>
  <si>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</si>
  <si>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</si>
  <si>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</si>
  <si>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</si>
  <si>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</si>
  <si>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</si>
  <si>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</si>
  <si>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</si>
  <si>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</si>
  <si>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</si>
  <si>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</si>
  <si>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</si>
  <si>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</si>
  <si>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</si>
  <si>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</si>
  <si>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</si>
  <si>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</si>
  <si>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</si>
  <si>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</si>
  <si>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</si>
  <si>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</si>
  <si>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</si>
  <si>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</si>
  <si>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</si>
  <si>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</si>
  <si>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</si>
  <si>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</si>
  <si>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</si>
  <si>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</si>
  <si>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</si>
  <si>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</si>
  <si>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</si>
  <si>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</si>
  <si>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</si>
  <si>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</si>
  <si>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</si>
  <si>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</si>
  <si>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</si>
  <si>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</si>
  <si>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</si>
  <si>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</si>
  <si>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</si>
  <si>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</si>
  <si>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</si>
  <si>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</si>
  <si>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</si>
  <si>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</si>
  <si>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</si>
  <si>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</si>
  <si>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</si>
  <si>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</si>
  <si>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</si>
  <si>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</si>
  <si>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</si>
  <si>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</si>
  <si>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</si>
  <si>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</si>
  <si>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</si>
  <si>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</si>
  <si>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</si>
  <si>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</si>
  <si>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</si>
  <si>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</si>
  <si>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</si>
  <si>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</si>
  <si>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</si>
  <si>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</si>
  <si>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</si>
  <si>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</si>
  <si>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</si>
  <si>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</si>
  <si>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</si>
  <si>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</si>
  <si>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</si>
  <si>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</si>
  <si>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</si>
  <si>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</si>
  <si>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</si>
  <si>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</si>
  <si>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</si>
  <si>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</si>
  <si>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</si>
  <si>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</si>
  <si>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</si>
  <si>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</si>
  <si>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</si>
  <si>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</si>
  <si>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</si>
  <si>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</si>
  <si>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</si>
  <si>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</si>
  <si>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</si>
  <si>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</si>
  <si>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</si>
  <si>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</si>
  <si>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</si>
  <si>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</si>
  <si>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</si>
  <si>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</si>
  <si>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</si>
  <si>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</si>
  <si>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</si>
  <si>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</si>
  <si>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</si>
  <si>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</si>
  <si>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</si>
  <si>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</si>
  <si>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</si>
  <si>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</si>
  <si>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Приложение № 4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</si>
  <si>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</si>
  <si>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</si>
  <si>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</si>
  <si>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</si>
  <si>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</si>
  <si>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</si>
  <si>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</si>
  <si>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</si>
  <si>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</si>
  <si>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</si>
  <si>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</si>
  <si>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</si>
  <si>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</si>
  <si>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</si>
  <si>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</si>
  <si>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</si>
  <si>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</si>
  <si>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</si>
  <si>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</si>
  <si>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</si>
  <si>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</si>
  <si>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</si>
  <si>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</si>
  <si>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</si>
  <si>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</si>
  <si>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</si>
  <si>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</si>
  <si>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</si>
  <si>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</si>
  <si>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</si>
  <si>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</si>
  <si>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</si>
  <si>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</si>
  <si>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</si>
  <si>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</si>
  <si>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</si>
  <si>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</si>
  <si>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</si>
  <si>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</si>
  <si>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</si>
  <si>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</si>
  <si>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</si>
  <si>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</si>
  <si>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</si>
  <si>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</si>
  <si>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</si>
  <si>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</si>
  <si>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</si>
  <si>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</si>
  <si>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</si>
  <si>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</si>
  <si>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</si>
  <si>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</si>
  <si>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</si>
  <si>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</si>
  <si>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</si>
  <si>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</si>
  <si>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</si>
  <si>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</si>
  <si>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</si>
  <si>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</si>
  <si>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</si>
  <si>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</si>
  <si>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</si>
  <si>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</si>
  <si>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</si>
  <si>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</si>
  <si>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</si>
  <si>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</si>
  <si>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</si>
  <si>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</si>
  <si>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</si>
  <si>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</si>
  <si>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</si>
  <si>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</si>
  <si>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</si>
  <si>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</si>
  <si>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</si>
  <si>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</si>
  <si>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</si>
  <si>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</si>
  <si>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</si>
  <si>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</si>
  <si>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</si>
  <si>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</si>
  <si>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</si>
  <si>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</si>
  <si>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</si>
  <si>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</si>
  <si>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</si>
  <si>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</si>
  <si>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</si>
  <si>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</si>
  <si>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</si>
  <si>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</si>
  <si>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</si>
  <si>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</si>
  <si>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</si>
  <si>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</si>
  <si>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</si>
  <si>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</si>
  <si>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</si>
  <si>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</si>
  <si>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</si>
  <si>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</si>
  <si>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</si>
  <si>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</si>
  <si>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</si>
  <si>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</si>
  <si>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</si>
  <si>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 дефицита районного бюджета на 2019 год и плановый период 2020-2021 годов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</si>
  <si>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</si>
  <si>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</si>
  <si>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2019 год и плановый период 2020-2021 годов</t>
  </si>
  <si>
    <t>Сумма на 2021 год</t>
  </si>
  <si>
    <t xml:space="preserve"> на 2019 год  и плановый период 2020-2021 годов.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</si>
  <si>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</si>
  <si>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</si>
  <si>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</si>
  <si>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</si>
  <si>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</si>
  <si>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</si>
  <si>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</si>
  <si>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</si>
  <si>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</si>
  <si>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</si>
  <si>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</si>
  <si>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</si>
  <si>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</si>
  <si>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</si>
  <si>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</si>
  <si>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</si>
  <si>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</si>
  <si>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</si>
  <si>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</si>
  <si>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</si>
  <si>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</si>
  <si>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</si>
  <si>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</si>
  <si>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</si>
  <si>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</si>
  <si>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</si>
  <si>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</si>
  <si>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</si>
  <si>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</si>
  <si>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</si>
  <si>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1. Утвердить основные характеристики бюджета поселения на 2019 год и плановый период на 2020 -2021 годов: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</si>
  <si>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</si>
  <si>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</si>
  <si>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</si>
  <si>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</si>
  <si>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 xml:space="preserve"> </t>
  </si>
  <si>
    <t xml:space="preserve">  от28.12.2018 № 33-87</t>
  </si>
  <si>
    <t>к решению схода граждан Захаровского сельсовета</t>
  </si>
  <si>
    <t xml:space="preserve">  от 28.12.2018 №33-87 </t>
  </si>
  <si>
    <t xml:space="preserve">  от 28.12.2018 № 33-87</t>
  </si>
  <si>
    <t>к  решению схода граждан Захаровского сельсовета</t>
  </si>
  <si>
    <t xml:space="preserve"> от 28.12.2018 № 33-87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</si>
  <si>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</si>
  <si>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</si>
  <si>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2 02 49999 10 0018 150</t>
  </si>
  <si>
    <t>2 02 49999 10 7412 150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</si>
  <si>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установленного в Красноярском крае</t>
  </si>
  <si>
    <t xml:space="preserve"> 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</si>
  <si>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</si>
  <si>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</si>
  <si>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810 2 02 49999 10 7412 150</t>
  </si>
  <si>
    <t>810 2 02 49999 10 7508 150</t>
  </si>
  <si>
    <t>810 2 02 49999 10 0018 150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</si>
  <si>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</si>
  <si>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</si>
  <si>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</si>
  <si>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810 2 02 49999 10 7641 150</t>
  </si>
  <si>
    <t>810 2 07 05030 10 0000 150</t>
  </si>
  <si>
    <t>810 2 07 05000 10 0000 150</t>
  </si>
  <si>
    <t>Прочие доходы</t>
  </si>
  <si>
    <t>810 2 07 00000 00 0000 150</t>
  </si>
  <si>
    <t>Коммунальное хозяйство</t>
  </si>
  <si>
    <t>0310</t>
  </si>
  <si>
    <t>Обеспечение пожарной безопасности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</si>
  <si>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</si>
  <si>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</si>
  <si>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</si>
  <si>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</si>
  <si>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</si>
  <si>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</si>
  <si>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</si>
  <si>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</si>
  <si>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</si>
  <si>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</si>
  <si>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</si>
  <si>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1200S75080</t>
  </si>
  <si>
    <t>01374120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</si>
  <si>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сельсовета"сельсовета" муниципальной программы Захаровского сельсовета "</t>
  </si>
  <si>
    <t>"О внесении изменений в Решение схода граждан Захаровского сельсовета от 28 декабря 2018 года № 33-87 «О бюджете Захаровского сельсовета на 2019 год и плановый период 2020-2021 годов»</t>
  </si>
  <si>
    <t>Статья 1.Внести  в Решение схода граждан Захаровского сельсовета от 28 декабря 2018 года № 33-87 «О бюджете Захаровского сельсовета на 2019 год и плановый период 2020-2021 годов»  следующие изменения</t>
  </si>
  <si>
    <t xml:space="preserve">     3) дефицит бюджета поселения  на 2019 год  в сумме 48097,02 рублей,   на плановый период 2020 -2021 годов  в сумме 0,00 рублей;</t>
  </si>
  <si>
    <t xml:space="preserve">     4) источники    внутреннего    финансирования дефицита (профицита) бюджета поселения в сумме 48097,02 рублей на 2019 год и в  сумме 0,00 рублей на плановый период 2020-2021 годов согласно приложению 1 к настоящему Решению.</t>
  </si>
  <si>
    <t>Статья 2.</t>
  </si>
  <si>
    <r>
      <t>1)</t>
    </r>
    <r>
      <rPr>
        <sz val="12"/>
        <rFont val="Times New Roman"/>
        <family val="1"/>
      </rPr>
      <t>Статью 1 п 1 изложить в следующей редакции:</t>
    </r>
  </si>
  <si>
    <t>Приложение № 3</t>
  </si>
  <si>
    <t xml:space="preserve">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</si>
  <si>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</si>
  <si>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 xml:space="preserve">  от 29.05.2019 №36-99 </t>
  </si>
  <si>
    <t>01100S6410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</si>
  <si>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</si>
  <si>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от 29.08.2019 № 38-107</t>
  </si>
  <si>
    <t xml:space="preserve">     1) прогнозируемый общий объем доходов бюджета поселения  на 2019 год  в сумме 3 173 667,58 рублей, на 2020 год в сумме 2 715 050,98 рублей; на 2021 год в сумме 2 718420,68 рублей;                                                                               </t>
  </si>
  <si>
    <t xml:space="preserve">     2) общий объем расходов бюджета поселения на 2019 год в сумме 3 221 764,6 рубля; на 2020 год в сумме 2 715 050,98 рублей, в том числе условно утвержденные расходы в сумме 65958,00 рублей; на 2021 год в сумме 2 718 420,68 рублей, в том числе условно утвержденные расходы в сумме 129 980,00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</si>
  <si>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Приложение 1 изложить в новой редакции согласно приложения №1 к настоящему решению
2) Приложение 4 изложить в новой редакции согласно приложения №3 к настоящему решению
3) Приложение 5 изложить в новой редакции согласно приложения №4 к настоящему решению
4) Приложение 6 изложить в новой редакции согласно приложения №5 к настоящему решению
5) Приложение 7 изложить в новой редакции согласно приложения №6 к настоящему решению                     </t>
  </si>
  <si>
    <t>"29"августа 2019 г                             с.Захаровка                                                       №38-107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</si>
</sst>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24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6" fillId="0" borderId="10" xfId="0" applyFont="1" applyBorder="1" applyAlignment="1">
      <alignment horizontal="left" wrapText="1"/>
    </xf>
    <xf numFmtId="4" fontId="6" fillId="0" borderId="10" xfId="6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8"/>
  <sheetViews>
    <sheetView tabSelected="1" zoomScalePageLayoutView="0" workbookViewId="0" topLeftCell="A10">
      <selection activeCell="A11" sqref="A11"/>
    </sheetView>
  </sheetViews>
  <sheetFormatPr defaultColWidth="9.00390625" defaultRowHeight="12.75"/>
  <cols>
    <col min="1" max="1" width="98.875" style="98" customWidth="1"/>
    <col min="2" max="4" width="9.125" style="87" customWidth="1"/>
    <col min="5" max="5" width="11.00390625" style="87" customWidth="1"/>
    <col min="6" max="16384" width="9.125" style="87" customWidth="1"/>
  </cols>
  <sheetData>
    <row r="1" ht="15.75">
      <c r="A1" s="88" t="s">
        <v>298</v>
      </c>
    </row>
    <row r="2" ht="15.75">
      <c r="A2" s="88" t="s">
        <v>233</v>
      </c>
    </row>
    <row r="3" ht="15.75">
      <c r="A3" s="88" t="s">
        <v>232</v>
      </c>
    </row>
    <row r="4" ht="15.75">
      <c r="A4" s="88"/>
    </row>
    <row r="5" ht="15.75">
      <c r="A5" s="88"/>
    </row>
    <row r="6" ht="15.75">
      <c r="A6" s="88"/>
    </row>
    <row r="7" ht="15.75">
      <c r="A7" s="88" t="s">
        <v>119</v>
      </c>
    </row>
    <row r="8" ht="15.75">
      <c r="A8" s="88"/>
    </row>
    <row r="9" ht="15.75">
      <c r="A9" s="88"/>
    </row>
    <row r="10" ht="15.75">
      <c r="A10" s="88"/>
    </row>
    <row r="11" ht="15.75">
      <c r="A11" s="89" t="s">
        <v>363</v>
      </c>
    </row>
    <row r="12" ht="15.75">
      <c r="A12" s="89"/>
    </row>
    <row r="13" ht="47.25">
      <c r="A13" s="119" t="s">
        <v>347</v>
      </c>
    </row>
    <row r="14" ht="15.75">
      <c r="A14" s="90"/>
    </row>
    <row r="15" ht="47.25">
      <c r="A15" s="120" t="s">
        <v>348</v>
      </c>
    </row>
    <row r="16" ht="17.25" customHeight="1">
      <c r="A16" s="91"/>
    </row>
    <row r="17" ht="21.75" customHeight="1">
      <c r="A17" s="121" t="s">
        <v>352</v>
      </c>
    </row>
    <row r="18" ht="31.5">
      <c r="A18" s="94" t="s">
        <v>299</v>
      </c>
    </row>
    <row r="19" ht="33" customHeight="1">
      <c r="A19" s="94" t="s">
        <v>360</v>
      </c>
    </row>
    <row r="20" ht="63">
      <c r="A20" s="94" t="s">
        <v>361</v>
      </c>
    </row>
    <row r="21" ht="31.5">
      <c r="A21" s="94" t="s">
        <v>349</v>
      </c>
    </row>
    <row r="22" ht="47.25">
      <c r="A22" s="94" t="s">
        <v>350</v>
      </c>
    </row>
    <row r="23" ht="15.75">
      <c r="A23" s="92"/>
    </row>
    <row r="24" ht="15.75">
      <c r="A24" s="123"/>
    </row>
    <row r="25" ht="15.75">
      <c r="A25" s="122" t="s">
        <v>351</v>
      </c>
    </row>
    <row r="26" ht="78.75">
      <c r="A26" s="120" t="s">
        <v>362</v>
      </c>
    </row>
    <row r="27" ht="15.75">
      <c r="A27" s="120"/>
    </row>
    <row r="28" ht="15.75">
      <c r="A28" s="93"/>
    </row>
    <row r="29" ht="15.75">
      <c r="A29" s="95"/>
    </row>
    <row r="30" ht="15.75">
      <c r="A30" s="93" t="s">
        <v>234</v>
      </c>
    </row>
    <row r="31" ht="15.75">
      <c r="A31" s="95"/>
    </row>
    <row r="32" ht="15.75">
      <c r="A32" s="95"/>
    </row>
    <row r="33" ht="15.75">
      <c r="A33" s="95"/>
    </row>
    <row r="34" ht="15.75">
      <c r="A34" s="95"/>
    </row>
    <row r="35" ht="15.75">
      <c r="A35" s="95"/>
    </row>
    <row r="36" ht="15.75">
      <c r="A36" s="95"/>
    </row>
    <row r="37" ht="15.75">
      <c r="A37" s="95"/>
    </row>
    <row r="38" ht="15.75">
      <c r="A38" s="95"/>
    </row>
    <row r="39" ht="15.75">
      <c r="A39" s="95"/>
    </row>
    <row r="40" ht="15.75">
      <c r="A40" s="95"/>
    </row>
    <row r="41" ht="15.75">
      <c r="A41" s="89"/>
    </row>
    <row r="42" ht="15.75">
      <c r="A42" s="96"/>
    </row>
    <row r="43" ht="15.75">
      <c r="A43" s="95"/>
    </row>
    <row r="44" ht="15.75">
      <c r="A44" s="95"/>
    </row>
    <row r="45" ht="15.75">
      <c r="A45" s="95"/>
    </row>
    <row r="46" ht="15.75">
      <c r="A46" s="95"/>
    </row>
    <row r="47" ht="15.75">
      <c r="A47" s="95"/>
    </row>
    <row r="48" ht="15.75">
      <c r="A48" s="96"/>
    </row>
    <row r="49" ht="15.75">
      <c r="A49" s="96"/>
    </row>
    <row r="50" ht="15.75">
      <c r="A50" s="97"/>
    </row>
    <row r="51" ht="15.75">
      <c r="A51" s="95"/>
    </row>
    <row r="52" ht="15.75">
      <c r="A52" s="95"/>
    </row>
    <row r="53" ht="15.75">
      <c r="A53" s="95"/>
    </row>
    <row r="54" ht="15.75">
      <c r="A54" s="95"/>
    </row>
    <row r="55" ht="15.75">
      <c r="A55" s="95"/>
    </row>
    <row r="56" ht="15.75">
      <c r="A56" s="96"/>
    </row>
    <row r="57" ht="15.75">
      <c r="A57" s="96"/>
    </row>
    <row r="58" ht="15.75">
      <c r="A58" s="89"/>
    </row>
    <row r="59" ht="15.75">
      <c r="A59" s="96"/>
    </row>
    <row r="60" ht="15.75">
      <c r="A60" s="95"/>
    </row>
    <row r="61" ht="15.75">
      <c r="A61" s="95"/>
    </row>
    <row r="62" ht="15.75">
      <c r="A62" s="95"/>
    </row>
    <row r="63" ht="15.75">
      <c r="A63" s="95"/>
    </row>
    <row r="64" ht="15.75">
      <c r="A64" s="95"/>
    </row>
    <row r="65" ht="15.75">
      <c r="A65" s="96"/>
    </row>
    <row r="66" ht="15.75">
      <c r="A66" s="96"/>
    </row>
    <row r="67" ht="15.75">
      <c r="A67" s="97"/>
    </row>
    <row r="68" ht="15.75">
      <c r="A68" s="95"/>
    </row>
    <row r="69" ht="15.75">
      <c r="A69" s="95"/>
    </row>
    <row r="70" ht="15.75">
      <c r="A70" s="95"/>
    </row>
    <row r="71" ht="15.75">
      <c r="A71" s="95"/>
    </row>
    <row r="72" ht="15.75">
      <c r="A72" s="95"/>
    </row>
    <row r="73" ht="15.75">
      <c r="A73" s="95"/>
    </row>
    <row r="74" ht="15.75">
      <c r="A74" s="95"/>
    </row>
    <row r="75" ht="15.75">
      <c r="A75" s="95"/>
    </row>
    <row r="76" ht="15.75">
      <c r="A76" s="96"/>
    </row>
    <row r="77" ht="15.75">
      <c r="A77" s="96"/>
    </row>
    <row r="78" ht="15.75">
      <c r="A78" s="97"/>
    </row>
    <row r="79" ht="15.75">
      <c r="A79" s="95"/>
    </row>
    <row r="80" ht="15.75">
      <c r="A80" s="95"/>
    </row>
    <row r="81" ht="15.75">
      <c r="A81" s="95"/>
    </row>
    <row r="82" ht="15.75">
      <c r="A82" s="95"/>
    </row>
    <row r="83" ht="15.75">
      <c r="A83" s="95"/>
    </row>
    <row r="84" ht="15.75">
      <c r="A84" s="96"/>
    </row>
    <row r="85" ht="15.75">
      <c r="A85" s="96"/>
    </row>
    <row r="86" ht="15.75">
      <c r="A86" s="96"/>
    </row>
    <row r="87" ht="15.75">
      <c r="A87" s="96"/>
    </row>
    <row r="88" ht="15.75">
      <c r="A88" s="96"/>
    </row>
    <row r="89" ht="15.75">
      <c r="A89" s="96"/>
    </row>
    <row r="90" ht="15.75">
      <c r="A90" s="96"/>
    </row>
    <row r="91" ht="15.75">
      <c r="A91" s="96"/>
    </row>
    <row r="92" ht="15.75">
      <c r="A92" s="96"/>
    </row>
    <row r="93" ht="15.75">
      <c r="A93" s="96"/>
    </row>
    <row r="94" ht="15.75">
      <c r="A94" s="96"/>
    </row>
    <row r="95" ht="15.75">
      <c r="A95" s="96"/>
    </row>
    <row r="96" ht="15.75">
      <c r="A96" s="96"/>
    </row>
    <row r="97" ht="15.75">
      <c r="A97" s="96"/>
    </row>
    <row r="98" ht="15.75">
      <c r="A98" s="96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3">
      <selection activeCell="D23" sqref="D2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27" t="s">
        <v>51</v>
      </c>
      <c r="B1" s="127"/>
      <c r="C1" s="127"/>
      <c r="D1" s="127"/>
      <c r="E1" s="127"/>
      <c r="F1" s="127"/>
    </row>
    <row r="2" spans="1:6" ht="15.75" customHeight="1">
      <c r="A2" s="128" t="s">
        <v>306</v>
      </c>
      <c r="B2" s="128"/>
      <c r="C2" s="128"/>
      <c r="D2" s="128"/>
      <c r="E2" s="128"/>
      <c r="F2" s="128"/>
    </row>
    <row r="3" spans="1:6" s="107" customFormat="1" ht="15.75" customHeight="1">
      <c r="A3" s="129" t="s">
        <v>359</v>
      </c>
      <c r="B3" s="129"/>
      <c r="C3" s="129"/>
      <c r="D3" s="129"/>
      <c r="E3" s="129"/>
      <c r="F3" s="129"/>
    </row>
    <row r="4" spans="1:6" ht="15">
      <c r="A4" s="127" t="s">
        <v>51</v>
      </c>
      <c r="B4" s="127"/>
      <c r="C4" s="127"/>
      <c r="D4" s="127"/>
      <c r="E4" s="127"/>
      <c r="F4" s="127"/>
    </row>
    <row r="5" spans="1:6" ht="15.75" customHeight="1">
      <c r="A5" s="128" t="s">
        <v>306</v>
      </c>
      <c r="B5" s="128"/>
      <c r="C5" s="128"/>
      <c r="D5" s="128"/>
      <c r="E5" s="128"/>
      <c r="F5" s="128"/>
    </row>
    <row r="6" spans="1:6" ht="15.75" customHeight="1">
      <c r="A6" s="128" t="s">
        <v>305</v>
      </c>
      <c r="B6" s="128"/>
      <c r="C6" s="128"/>
      <c r="D6" s="128"/>
      <c r="E6" s="128"/>
      <c r="F6" s="128"/>
    </row>
    <row r="7" spans="1:6" ht="15">
      <c r="A7" s="11"/>
      <c r="B7" s="11"/>
      <c r="C7" s="11"/>
      <c r="D7" s="11"/>
      <c r="E7" s="11"/>
      <c r="F7" s="11"/>
    </row>
    <row r="8" spans="1:6" ht="15">
      <c r="A8" s="11"/>
      <c r="B8" s="11"/>
      <c r="C8" s="11"/>
      <c r="D8" s="11"/>
      <c r="E8" s="11"/>
      <c r="F8" s="11"/>
    </row>
    <row r="9" spans="1:6" ht="14.25">
      <c r="A9" s="130" t="s">
        <v>264</v>
      </c>
      <c r="B9" s="130"/>
      <c r="C9" s="130"/>
      <c r="D9" s="130"/>
      <c r="E9" s="130"/>
      <c r="F9" s="130"/>
    </row>
    <row r="10" spans="1:6" ht="14.25">
      <c r="A10" s="130" t="s">
        <v>265</v>
      </c>
      <c r="B10" s="130"/>
      <c r="C10" s="130"/>
      <c r="D10" s="130"/>
      <c r="E10" s="130"/>
      <c r="F10" s="130"/>
    </row>
    <row r="11" spans="1:6" ht="15">
      <c r="A11" s="11"/>
      <c r="B11" s="11"/>
      <c r="C11" s="11"/>
      <c r="D11" s="11"/>
      <c r="E11" s="11"/>
      <c r="F11" s="11"/>
    </row>
    <row r="12" spans="1:6" ht="150">
      <c r="A12" s="13" t="s">
        <v>67</v>
      </c>
      <c r="B12" s="13" t="s">
        <v>199</v>
      </c>
      <c r="C12" s="13" t="s">
        <v>52</v>
      </c>
      <c r="D12" s="13" t="s">
        <v>174</v>
      </c>
      <c r="E12" s="13" t="s">
        <v>222</v>
      </c>
      <c r="F12" s="13" t="s">
        <v>267</v>
      </c>
    </row>
    <row r="13" spans="1:6" ht="15">
      <c r="A13" s="15"/>
      <c r="B13" s="17"/>
      <c r="C13" s="17"/>
      <c r="D13" s="17"/>
      <c r="E13" s="17"/>
      <c r="F13" s="17"/>
    </row>
    <row r="14" spans="1:6" ht="15">
      <c r="A14" s="18"/>
      <c r="B14" s="13">
        <v>1</v>
      </c>
      <c r="C14" s="13">
        <v>2</v>
      </c>
      <c r="D14" s="13">
        <v>5</v>
      </c>
      <c r="E14" s="13">
        <v>6</v>
      </c>
      <c r="F14" s="13"/>
    </row>
    <row r="15" spans="1:6" ht="29.25" customHeight="1">
      <c r="A15" s="19">
        <v>1</v>
      </c>
      <c r="B15" s="13" t="s">
        <v>223</v>
      </c>
      <c r="C15" s="17" t="s">
        <v>188</v>
      </c>
      <c r="D15" s="46">
        <f>-D24</f>
        <v>-48097.02000000002</v>
      </c>
      <c r="E15" s="46">
        <f>-E24</f>
        <v>0</v>
      </c>
      <c r="F15" s="46">
        <f>-F24</f>
        <v>0</v>
      </c>
    </row>
    <row r="16" spans="1:9" ht="30.75" customHeight="1">
      <c r="A16" s="19">
        <v>2</v>
      </c>
      <c r="B16" s="13" t="s">
        <v>224</v>
      </c>
      <c r="C16" s="17" t="s">
        <v>189</v>
      </c>
      <c r="D16" s="47">
        <f>D17</f>
        <v>-3173667.58</v>
      </c>
      <c r="E16" s="47">
        <f aca="true" t="shared" si="0" ref="D16:F18">E17</f>
        <v>-2715050.98</v>
      </c>
      <c r="F16" s="47">
        <f t="shared" si="0"/>
        <v>-2718420.68</v>
      </c>
      <c r="H16" s="16"/>
      <c r="I16" s="16"/>
    </row>
    <row r="17" spans="1:6" ht="27.75" customHeight="1">
      <c r="A17" s="19">
        <v>3</v>
      </c>
      <c r="B17" s="13" t="s">
        <v>225</v>
      </c>
      <c r="C17" s="17" t="s">
        <v>190</v>
      </c>
      <c r="D17" s="47">
        <f t="shared" si="0"/>
        <v>-3173667.58</v>
      </c>
      <c r="E17" s="47">
        <f t="shared" si="0"/>
        <v>-2715050.98</v>
      </c>
      <c r="F17" s="47">
        <f t="shared" si="0"/>
        <v>-2718420.68</v>
      </c>
    </row>
    <row r="18" spans="1:6" ht="30.75" customHeight="1">
      <c r="A18" s="19">
        <v>4</v>
      </c>
      <c r="B18" s="13" t="s">
        <v>226</v>
      </c>
      <c r="C18" s="17" t="s">
        <v>191</v>
      </c>
      <c r="D18" s="47">
        <f t="shared" si="0"/>
        <v>-3173667.58</v>
      </c>
      <c r="E18" s="47">
        <f t="shared" si="0"/>
        <v>-2715050.98</v>
      </c>
      <c r="F18" s="47">
        <f t="shared" si="0"/>
        <v>-2718420.68</v>
      </c>
    </row>
    <row r="19" spans="1:6" ht="49.5" customHeight="1">
      <c r="A19" s="19">
        <v>5</v>
      </c>
      <c r="B19" s="13" t="s">
        <v>227</v>
      </c>
      <c r="C19" s="17" t="s">
        <v>192</v>
      </c>
      <c r="D19" s="47">
        <v>-3173667.58</v>
      </c>
      <c r="E19" s="47">
        <v>-2715050.98</v>
      </c>
      <c r="F19" s="47">
        <v>-2718420.68</v>
      </c>
    </row>
    <row r="20" spans="1:6" ht="35.25" customHeight="1">
      <c r="A20" s="19">
        <v>6</v>
      </c>
      <c r="B20" s="13" t="s">
        <v>228</v>
      </c>
      <c r="C20" s="17" t="s">
        <v>193</v>
      </c>
      <c r="D20" s="47">
        <f>D21</f>
        <v>3221764.6</v>
      </c>
      <c r="E20" s="47">
        <f>E21</f>
        <v>2715050.98</v>
      </c>
      <c r="F20" s="47">
        <f aca="true" t="shared" si="1" ref="E20:F22">F21</f>
        <v>2718420.68</v>
      </c>
    </row>
    <row r="21" spans="1:6" ht="30.75" customHeight="1">
      <c r="A21" s="19">
        <v>7</v>
      </c>
      <c r="B21" s="13" t="s">
        <v>229</v>
      </c>
      <c r="C21" s="17" t="s">
        <v>194</v>
      </c>
      <c r="D21" s="47">
        <f>D22</f>
        <v>3221764.6</v>
      </c>
      <c r="E21" s="47">
        <f>E22</f>
        <v>2715050.98</v>
      </c>
      <c r="F21" s="47">
        <f t="shared" si="1"/>
        <v>2718420.68</v>
      </c>
    </row>
    <row r="22" spans="1:6" ht="34.5" customHeight="1">
      <c r="A22" s="19">
        <v>8</v>
      </c>
      <c r="B22" s="13" t="s">
        <v>230</v>
      </c>
      <c r="C22" s="17" t="s">
        <v>195</v>
      </c>
      <c r="D22" s="47">
        <f>D23</f>
        <v>3221764.6</v>
      </c>
      <c r="E22" s="47">
        <f t="shared" si="1"/>
        <v>2715050.98</v>
      </c>
      <c r="F22" s="47">
        <f t="shared" si="1"/>
        <v>2718420.68</v>
      </c>
    </row>
    <row r="23" spans="1:6" ht="36" customHeight="1">
      <c r="A23" s="19">
        <v>9</v>
      </c>
      <c r="B23" s="13" t="s">
        <v>231</v>
      </c>
      <c r="C23" s="17" t="s">
        <v>196</v>
      </c>
      <c r="D23" s="47">
        <v>3221764.6</v>
      </c>
      <c r="E23" s="47">
        <v>2715050.98</v>
      </c>
      <c r="F23" s="47">
        <v>2718420.68</v>
      </c>
    </row>
    <row r="24" spans="1:6" ht="39" customHeight="1">
      <c r="A24" s="19">
        <v>10</v>
      </c>
      <c r="B24" s="13"/>
      <c r="C24" s="17" t="s">
        <v>55</v>
      </c>
      <c r="D24" s="46">
        <f>D23+D19</f>
        <v>48097.02000000002</v>
      </c>
      <c r="E24" s="46">
        <f>E23+E19</f>
        <v>0</v>
      </c>
      <c r="F24" s="46">
        <f>F23+F19</f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1:F1"/>
    <mergeCell ref="A2:F2"/>
    <mergeCell ref="A3:F3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3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5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41" t="s">
        <v>172</v>
      </c>
    </row>
    <row r="2" ht="12.75">
      <c r="D2" s="41" t="s">
        <v>306</v>
      </c>
    </row>
    <row r="3" s="44" customFormat="1" ht="12.75">
      <c r="D3" s="124" t="s">
        <v>356</v>
      </c>
    </row>
    <row r="4" spans="2:4" ht="12.75">
      <c r="B4" s="31"/>
      <c r="C4" s="31"/>
      <c r="D4" s="41" t="s">
        <v>172</v>
      </c>
    </row>
    <row r="5" spans="1:6" ht="12.75">
      <c r="A5" s="41"/>
      <c r="B5" s="41"/>
      <c r="C5" s="41"/>
      <c r="D5" s="41" t="s">
        <v>306</v>
      </c>
      <c r="E5" s="31"/>
      <c r="F5" s="31"/>
    </row>
    <row r="6" spans="1:6" ht="12.75">
      <c r="A6" s="41"/>
      <c r="B6" s="41"/>
      <c r="C6" s="41"/>
      <c r="D6" s="41" t="s">
        <v>307</v>
      </c>
      <c r="E6" s="31"/>
      <c r="F6" s="31"/>
    </row>
    <row r="7" spans="1:11" ht="37.5" customHeight="1">
      <c r="A7" s="132" t="s">
        <v>173</v>
      </c>
      <c r="B7" s="132"/>
      <c r="C7" s="132"/>
      <c r="D7" s="132"/>
      <c r="K7" s="43"/>
    </row>
    <row r="8" spans="1:11" ht="20.25" customHeight="1">
      <c r="A8" s="132" t="s">
        <v>268</v>
      </c>
      <c r="B8" s="132"/>
      <c r="C8" s="132"/>
      <c r="D8" s="132"/>
      <c r="K8" s="43"/>
    </row>
    <row r="9" spans="1:11" ht="12.75">
      <c r="A9" s="42"/>
      <c r="K9" s="43"/>
    </row>
    <row r="10" spans="1:4" ht="12.75" customHeight="1">
      <c r="A10" s="133" t="s">
        <v>49</v>
      </c>
      <c r="B10" s="131" t="s">
        <v>269</v>
      </c>
      <c r="C10" s="133" t="s">
        <v>47</v>
      </c>
      <c r="D10" s="133" t="s">
        <v>48</v>
      </c>
    </row>
    <row r="11" spans="1:4" ht="36" customHeight="1">
      <c r="A11" s="134"/>
      <c r="B11" s="131"/>
      <c r="C11" s="134"/>
      <c r="D11" s="134"/>
    </row>
    <row r="12" spans="1:4" ht="12.75">
      <c r="A12" s="115">
        <v>1</v>
      </c>
      <c r="B12" s="115">
        <v>2</v>
      </c>
      <c r="C12" s="115">
        <v>3</v>
      </c>
      <c r="D12" s="115">
        <v>4</v>
      </c>
    </row>
    <row r="13" spans="1:4" ht="12.75" customHeight="1">
      <c r="A13" s="114">
        <v>1</v>
      </c>
      <c r="B13" s="114">
        <v>810</v>
      </c>
      <c r="C13" s="131" t="s">
        <v>88</v>
      </c>
      <c r="D13" s="131"/>
    </row>
    <row r="14" spans="1:8" ht="63.75">
      <c r="A14" s="28">
        <v>2</v>
      </c>
      <c r="B14" s="28">
        <v>810</v>
      </c>
      <c r="C14" s="40" t="s">
        <v>36</v>
      </c>
      <c r="D14" s="38" t="s">
        <v>10</v>
      </c>
      <c r="E14" s="44"/>
      <c r="F14" s="45"/>
      <c r="H14" s="45"/>
    </row>
    <row r="15" spans="1:8" ht="51">
      <c r="A15" s="28">
        <v>3</v>
      </c>
      <c r="B15" s="28">
        <v>810</v>
      </c>
      <c r="C15" s="40" t="s">
        <v>176</v>
      </c>
      <c r="D15" s="39" t="s">
        <v>177</v>
      </c>
      <c r="E15" s="44"/>
      <c r="F15" s="45"/>
      <c r="H15" s="45"/>
    </row>
    <row r="16" spans="1:7" ht="51">
      <c r="A16" s="28">
        <v>4</v>
      </c>
      <c r="B16" s="28">
        <v>810</v>
      </c>
      <c r="C16" s="40" t="s">
        <v>258</v>
      </c>
      <c r="D16" s="33" t="s">
        <v>270</v>
      </c>
      <c r="G16" s="45"/>
    </row>
    <row r="17" spans="1:7" ht="25.5">
      <c r="A17" s="28">
        <v>5</v>
      </c>
      <c r="B17" s="28">
        <v>810</v>
      </c>
      <c r="C17" s="40" t="s">
        <v>138</v>
      </c>
      <c r="D17" s="33" t="s">
        <v>140</v>
      </c>
      <c r="G17" s="45"/>
    </row>
    <row r="18" spans="1:4" ht="51">
      <c r="A18" s="28">
        <v>6</v>
      </c>
      <c r="B18" s="28">
        <v>810</v>
      </c>
      <c r="C18" s="40" t="s">
        <v>214</v>
      </c>
      <c r="D18" s="39" t="s">
        <v>271</v>
      </c>
    </row>
    <row r="19" spans="1:4" ht="25.5">
      <c r="A19" s="28">
        <v>7</v>
      </c>
      <c r="B19" s="28">
        <v>810</v>
      </c>
      <c r="C19" s="40" t="s">
        <v>20</v>
      </c>
      <c r="D19" s="39" t="s">
        <v>25</v>
      </c>
    </row>
    <row r="20" spans="1:4" ht="25.5">
      <c r="A20" s="28">
        <v>8</v>
      </c>
      <c r="B20" s="28">
        <v>810</v>
      </c>
      <c r="C20" s="40" t="s">
        <v>43</v>
      </c>
      <c r="D20" s="39" t="s">
        <v>178</v>
      </c>
    </row>
    <row r="21" spans="1:4" ht="12.75">
      <c r="A21" s="28">
        <v>9</v>
      </c>
      <c r="B21" s="28">
        <v>810</v>
      </c>
      <c r="C21" s="40" t="s">
        <v>21</v>
      </c>
      <c r="D21" s="39" t="s">
        <v>26</v>
      </c>
    </row>
    <row r="22" spans="1:4" ht="51.75" customHeight="1">
      <c r="A22" s="28">
        <v>10</v>
      </c>
      <c r="B22" s="28">
        <v>810</v>
      </c>
      <c r="C22" s="40" t="s">
        <v>44</v>
      </c>
      <c r="D22" s="39" t="s">
        <v>215</v>
      </c>
    </row>
    <row r="23" spans="1:4" ht="41.25" customHeight="1">
      <c r="A23" s="28">
        <v>11</v>
      </c>
      <c r="B23" s="28">
        <v>810</v>
      </c>
      <c r="C23" s="40" t="s">
        <v>22</v>
      </c>
      <c r="D23" s="39" t="s">
        <v>27</v>
      </c>
    </row>
    <row r="24" spans="1:4" ht="42.75" customHeight="1">
      <c r="A24" s="28">
        <v>12</v>
      </c>
      <c r="B24" s="28">
        <v>810</v>
      </c>
      <c r="C24" s="40" t="s">
        <v>23</v>
      </c>
      <c r="D24" s="39" t="s">
        <v>28</v>
      </c>
    </row>
    <row r="25" spans="1:4" ht="27" customHeight="1">
      <c r="A25" s="28">
        <v>13</v>
      </c>
      <c r="B25" s="28">
        <v>810</v>
      </c>
      <c r="C25" s="40" t="s">
        <v>24</v>
      </c>
      <c r="D25" s="39" t="s">
        <v>29</v>
      </c>
    </row>
    <row r="26" spans="1:4" ht="38.25">
      <c r="A26" s="28">
        <v>14</v>
      </c>
      <c r="B26" s="28">
        <v>810</v>
      </c>
      <c r="C26" s="40" t="s">
        <v>45</v>
      </c>
      <c r="D26" s="39" t="s">
        <v>272</v>
      </c>
    </row>
    <row r="27" spans="1:4" ht="25.5">
      <c r="A27" s="28">
        <v>15</v>
      </c>
      <c r="B27" s="28">
        <v>810</v>
      </c>
      <c r="C27" s="40" t="s">
        <v>46</v>
      </c>
      <c r="D27" s="39" t="s">
        <v>179</v>
      </c>
    </row>
    <row r="28" spans="1:4" ht="12.75">
      <c r="A28" s="28">
        <v>16</v>
      </c>
      <c r="B28" s="28">
        <v>810</v>
      </c>
      <c r="C28" s="40" t="s">
        <v>170</v>
      </c>
      <c r="D28" s="39" t="s">
        <v>216</v>
      </c>
    </row>
    <row r="29" spans="1:4" ht="12.75">
      <c r="A29" s="28">
        <v>17</v>
      </c>
      <c r="B29" s="28">
        <v>810</v>
      </c>
      <c r="C29" s="40" t="s">
        <v>171</v>
      </c>
      <c r="D29" s="39" t="s">
        <v>217</v>
      </c>
    </row>
    <row r="30" spans="1:4" ht="25.5">
      <c r="A30" s="28">
        <v>18</v>
      </c>
      <c r="B30" s="28">
        <v>810</v>
      </c>
      <c r="C30" s="40" t="s">
        <v>273</v>
      </c>
      <c r="D30" s="39" t="s">
        <v>218</v>
      </c>
    </row>
    <row r="31" spans="1:4" ht="25.5">
      <c r="A31" s="28">
        <v>19</v>
      </c>
      <c r="B31" s="28">
        <v>810</v>
      </c>
      <c r="C31" s="40" t="s">
        <v>274</v>
      </c>
      <c r="D31" s="33" t="s">
        <v>219</v>
      </c>
    </row>
    <row r="32" spans="1:4" ht="38.25">
      <c r="A32" s="28">
        <v>20</v>
      </c>
      <c r="B32" s="28">
        <v>810</v>
      </c>
      <c r="C32" s="40" t="s">
        <v>275</v>
      </c>
      <c r="D32" s="37" t="s">
        <v>276</v>
      </c>
    </row>
    <row r="33" spans="1:11" ht="25.5">
      <c r="A33" s="28">
        <v>21</v>
      </c>
      <c r="B33" s="28">
        <v>810</v>
      </c>
      <c r="C33" s="40" t="s">
        <v>277</v>
      </c>
      <c r="D33" s="39" t="s">
        <v>180</v>
      </c>
      <c r="J33" s="43"/>
      <c r="K33" s="43"/>
    </row>
    <row r="34" spans="1:4" ht="25.5">
      <c r="A34" s="28">
        <v>22</v>
      </c>
      <c r="B34" s="28">
        <v>810</v>
      </c>
      <c r="C34" s="40" t="s">
        <v>278</v>
      </c>
      <c r="D34" s="39" t="s">
        <v>220</v>
      </c>
    </row>
    <row r="35" spans="1:4" ht="51">
      <c r="A35" s="28">
        <v>23</v>
      </c>
      <c r="B35" s="28">
        <v>810</v>
      </c>
      <c r="C35" s="67" t="s">
        <v>313</v>
      </c>
      <c r="D35" s="39" t="s">
        <v>315</v>
      </c>
    </row>
    <row r="36" spans="1:4" ht="66" customHeight="1">
      <c r="A36" s="28">
        <v>24</v>
      </c>
      <c r="B36" s="28">
        <v>810</v>
      </c>
      <c r="C36" s="67" t="s">
        <v>314</v>
      </c>
      <c r="D36" s="39" t="s">
        <v>316</v>
      </c>
    </row>
    <row r="37" spans="1:4" ht="63.75">
      <c r="A37" s="28">
        <v>25</v>
      </c>
      <c r="B37" s="28">
        <v>810</v>
      </c>
      <c r="C37" s="67" t="s">
        <v>317</v>
      </c>
      <c r="D37" s="39" t="s">
        <v>318</v>
      </c>
    </row>
    <row r="38" spans="1:4" ht="64.5" customHeight="1">
      <c r="A38" s="28">
        <v>26</v>
      </c>
      <c r="B38" s="28">
        <v>810</v>
      </c>
      <c r="C38" s="67" t="s">
        <v>323</v>
      </c>
      <c r="D38" s="37" t="s">
        <v>324</v>
      </c>
    </row>
    <row r="39" spans="1:4" ht="25.5">
      <c r="A39" s="28">
        <v>27</v>
      </c>
      <c r="B39" s="28">
        <v>810</v>
      </c>
      <c r="C39" s="40" t="s">
        <v>279</v>
      </c>
      <c r="D39" s="36" t="s">
        <v>280</v>
      </c>
    </row>
    <row r="40" spans="1:4" ht="12.75">
      <c r="A40" s="28">
        <v>28</v>
      </c>
      <c r="B40" s="28">
        <v>810</v>
      </c>
      <c r="C40" s="29" t="s">
        <v>281</v>
      </c>
      <c r="D40" s="36" t="s">
        <v>181</v>
      </c>
    </row>
    <row r="41" spans="1:4" ht="63.75">
      <c r="A41" s="28">
        <v>29</v>
      </c>
      <c r="B41" s="28">
        <v>810</v>
      </c>
      <c r="C41" s="29" t="s">
        <v>282</v>
      </c>
      <c r="D41" s="36" t="s">
        <v>221</v>
      </c>
    </row>
    <row r="42" spans="1:4" ht="25.5">
      <c r="A42" s="28">
        <v>30</v>
      </c>
      <c r="B42" s="28">
        <v>810</v>
      </c>
      <c r="C42" s="29" t="s">
        <v>283</v>
      </c>
      <c r="D42" s="23" t="s">
        <v>284</v>
      </c>
    </row>
    <row r="43" spans="1:4" s="42" customFormat="1" ht="25.5">
      <c r="A43" s="28">
        <v>31</v>
      </c>
      <c r="B43" s="28">
        <v>810</v>
      </c>
      <c r="C43" s="29" t="s">
        <v>285</v>
      </c>
      <c r="D43" s="99" t="s">
        <v>30</v>
      </c>
    </row>
  </sheetData>
  <sheetProtection/>
  <mergeCells count="7">
    <mergeCell ref="C13:D13"/>
    <mergeCell ref="A7:D7"/>
    <mergeCell ref="A8:D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27" t="s">
        <v>151</v>
      </c>
      <c r="B1" s="127"/>
      <c r="C1" s="127"/>
      <c r="D1" s="127"/>
      <c r="E1" s="7"/>
      <c r="F1" s="7"/>
      <c r="G1" s="7"/>
      <c r="H1" s="7"/>
      <c r="I1" s="7"/>
    </row>
    <row r="2" spans="1:9" ht="12.75">
      <c r="A2" s="128" t="s">
        <v>306</v>
      </c>
      <c r="B2" s="128"/>
      <c r="C2" s="128"/>
      <c r="D2" s="128"/>
      <c r="E2" s="128"/>
      <c r="F2" s="128"/>
      <c r="G2" s="8"/>
      <c r="H2" s="8"/>
      <c r="I2" s="8"/>
    </row>
    <row r="3" spans="1:9" ht="15.75">
      <c r="A3" s="128" t="s">
        <v>308</v>
      </c>
      <c r="B3" s="128"/>
      <c r="C3" s="128"/>
      <c r="D3" s="128"/>
      <c r="E3" s="128"/>
      <c r="F3" s="128"/>
      <c r="G3" s="9"/>
      <c r="H3" s="9"/>
      <c r="I3" s="9"/>
    </row>
    <row r="4" spans="1:4" ht="12.75">
      <c r="A4" s="6"/>
      <c r="B4" s="5"/>
      <c r="C4" s="5"/>
      <c r="D4" s="5"/>
    </row>
    <row r="5" spans="1:4" ht="15.75">
      <c r="A5" s="135" t="s">
        <v>262</v>
      </c>
      <c r="B5" s="135"/>
      <c r="C5" s="135"/>
      <c r="D5" s="135"/>
    </row>
    <row r="6" spans="1:4" ht="15.75">
      <c r="A6" s="135" t="s">
        <v>263</v>
      </c>
      <c r="B6" s="135"/>
      <c r="C6" s="135"/>
      <c r="D6" s="135"/>
    </row>
    <row r="7" spans="1:4" ht="15.75">
      <c r="A7" s="1"/>
      <c r="B7" s="5"/>
      <c r="C7" s="5"/>
      <c r="D7" s="5"/>
    </row>
    <row r="8" spans="1:4" ht="33.75" customHeight="1">
      <c r="A8" s="136" t="s">
        <v>67</v>
      </c>
      <c r="B8" s="136" t="s">
        <v>72</v>
      </c>
      <c r="C8" s="136" t="s">
        <v>68</v>
      </c>
      <c r="D8" s="137" t="s">
        <v>69</v>
      </c>
    </row>
    <row r="9" spans="1:4" ht="13.5" customHeight="1" hidden="1" thickBot="1">
      <c r="A9" s="136"/>
      <c r="B9" s="136"/>
      <c r="C9" s="136"/>
      <c r="D9" s="137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2"/>
      <c r="D11" s="12" t="s">
        <v>237</v>
      </c>
    </row>
    <row r="12" spans="1:4" ht="30" customHeight="1">
      <c r="A12" s="2">
        <v>2</v>
      </c>
      <c r="B12" s="2">
        <v>810</v>
      </c>
      <c r="C12" s="14" t="s">
        <v>236</v>
      </c>
      <c r="D12" s="14" t="s">
        <v>70</v>
      </c>
    </row>
    <row r="13" spans="1:4" ht="48.75" customHeight="1">
      <c r="A13" s="2">
        <v>3</v>
      </c>
      <c r="B13" s="2">
        <v>810</v>
      </c>
      <c r="C13" s="14" t="s">
        <v>235</v>
      </c>
      <c r="D13" s="14" t="s">
        <v>71</v>
      </c>
    </row>
    <row r="14" ht="15.75">
      <c r="A14" s="1"/>
    </row>
  </sheetData>
  <sheetProtection/>
  <mergeCells count="9">
    <mergeCell ref="A1:D1"/>
    <mergeCell ref="A5:D5"/>
    <mergeCell ref="A2:F2"/>
    <mergeCell ref="A3:F3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375" style="55" customWidth="1"/>
    <col min="2" max="2" width="27.875" style="56" customWidth="1"/>
    <col min="3" max="3" width="47.875" style="55" customWidth="1"/>
    <col min="4" max="6" width="12.25390625" style="55" customWidth="1"/>
    <col min="7" max="7" width="14.75390625" style="55" customWidth="1"/>
    <col min="8" max="16384" width="9.00390625" style="55" customWidth="1"/>
  </cols>
  <sheetData>
    <row r="1" spans="1:7" ht="12.75" customHeight="1">
      <c r="A1" s="31" t="s">
        <v>54</v>
      </c>
      <c r="B1" s="42"/>
      <c r="C1" s="31"/>
      <c r="D1" s="128" t="s">
        <v>353</v>
      </c>
      <c r="E1" s="128"/>
      <c r="F1" s="128"/>
      <c r="G1" s="31"/>
    </row>
    <row r="2" spans="1:7" ht="14.25" customHeight="1">
      <c r="A2" s="128" t="s">
        <v>309</v>
      </c>
      <c r="B2" s="128"/>
      <c r="C2" s="128"/>
      <c r="D2" s="128"/>
      <c r="E2" s="128"/>
      <c r="F2" s="128"/>
      <c r="G2" s="31"/>
    </row>
    <row r="3" spans="1:7" s="65" customFormat="1" ht="13.5" customHeight="1">
      <c r="A3" s="129" t="s">
        <v>359</v>
      </c>
      <c r="B3" s="129"/>
      <c r="C3" s="129"/>
      <c r="D3" s="129"/>
      <c r="E3" s="129"/>
      <c r="F3" s="129"/>
      <c r="G3" s="126"/>
    </row>
    <row r="4" spans="1:7" ht="12.75" customHeight="1">
      <c r="A4" s="31" t="s">
        <v>54</v>
      </c>
      <c r="B4" s="42"/>
      <c r="C4" s="31"/>
      <c r="D4" s="128" t="s">
        <v>152</v>
      </c>
      <c r="E4" s="128"/>
      <c r="F4" s="128"/>
      <c r="G4" s="31"/>
    </row>
    <row r="5" spans="1:7" ht="14.25" customHeight="1">
      <c r="A5" s="128" t="s">
        <v>309</v>
      </c>
      <c r="B5" s="128"/>
      <c r="C5" s="128"/>
      <c r="D5" s="128"/>
      <c r="E5" s="128"/>
      <c r="F5" s="128"/>
      <c r="G5" s="31"/>
    </row>
    <row r="6" spans="1:7" ht="13.5" customHeight="1">
      <c r="A6" s="128" t="s">
        <v>307</v>
      </c>
      <c r="B6" s="128"/>
      <c r="C6" s="128"/>
      <c r="D6" s="128"/>
      <c r="E6" s="128"/>
      <c r="F6" s="128"/>
      <c r="G6" s="31"/>
    </row>
    <row r="7" spans="1:6" ht="10.5" customHeight="1">
      <c r="A7" s="5"/>
      <c r="B7" s="42"/>
      <c r="C7" s="5"/>
      <c r="D7" s="5"/>
      <c r="E7" s="5"/>
      <c r="F7" s="5"/>
    </row>
    <row r="8" spans="1:7" ht="12.75">
      <c r="A8" s="141" t="s">
        <v>259</v>
      </c>
      <c r="B8" s="141"/>
      <c r="C8" s="141"/>
      <c r="D8" s="141"/>
      <c r="E8" s="141"/>
      <c r="F8" s="141"/>
      <c r="G8" s="117"/>
    </row>
    <row r="9" spans="1:6" ht="12.75">
      <c r="A9" s="5" t="s">
        <v>76</v>
      </c>
      <c r="B9" s="42"/>
      <c r="C9" s="5"/>
      <c r="D9" s="139" t="s">
        <v>197</v>
      </c>
      <c r="E9" s="139"/>
      <c r="F9" s="139"/>
    </row>
    <row r="10" spans="1:6" ht="30" customHeight="1">
      <c r="A10" s="142" t="s">
        <v>67</v>
      </c>
      <c r="B10" s="138" t="s">
        <v>77</v>
      </c>
      <c r="C10" s="138" t="s">
        <v>34</v>
      </c>
      <c r="D10" s="138" t="s">
        <v>32</v>
      </c>
      <c r="E10" s="138" t="s">
        <v>33</v>
      </c>
      <c r="F10" s="138" t="s">
        <v>260</v>
      </c>
    </row>
    <row r="11" spans="1:6" ht="45" customHeight="1">
      <c r="A11" s="142"/>
      <c r="B11" s="138"/>
      <c r="C11" s="138"/>
      <c r="D11" s="138"/>
      <c r="E11" s="138"/>
      <c r="F11" s="138"/>
    </row>
    <row r="12" spans="1:6" ht="12.75" customHeight="1">
      <c r="A12" s="21"/>
      <c r="B12" s="115">
        <v>1</v>
      </c>
      <c r="C12" s="115">
        <v>2</v>
      </c>
      <c r="D12" s="115">
        <v>3</v>
      </c>
      <c r="E12" s="115">
        <v>4</v>
      </c>
      <c r="F12" s="115">
        <v>5</v>
      </c>
    </row>
    <row r="13" spans="1:6" ht="17.25" customHeight="1">
      <c r="A13" s="28">
        <v>1</v>
      </c>
      <c r="B13" s="112" t="s">
        <v>78</v>
      </c>
      <c r="C13" s="32" t="s">
        <v>79</v>
      </c>
      <c r="D13" s="48">
        <f>D14+D17+D23+D29</f>
        <v>58920</v>
      </c>
      <c r="E13" s="48">
        <f>E14+E17+E23+E29</f>
        <v>62180</v>
      </c>
      <c r="F13" s="48">
        <f>F14+F17+F23+F29</f>
        <v>68880</v>
      </c>
    </row>
    <row r="14" spans="1:6" ht="20.25" customHeight="1">
      <c r="A14" s="28">
        <f>A13+1</f>
        <v>2</v>
      </c>
      <c r="B14" s="115" t="s">
        <v>80</v>
      </c>
      <c r="C14" s="21" t="s">
        <v>81</v>
      </c>
      <c r="D14" s="49">
        <f aca="true" t="shared" si="0" ref="D14:F15">D15</f>
        <v>4910</v>
      </c>
      <c r="E14" s="49">
        <f t="shared" si="0"/>
        <v>5070</v>
      </c>
      <c r="F14" s="49">
        <f t="shared" si="0"/>
        <v>5270</v>
      </c>
    </row>
    <row r="15" spans="1:6" ht="15.75" customHeight="1">
      <c r="A15" s="28">
        <f aca="true" t="shared" si="1" ref="A15:A48">A14+1</f>
        <v>3</v>
      </c>
      <c r="B15" s="115" t="s">
        <v>82</v>
      </c>
      <c r="C15" s="21" t="s">
        <v>83</v>
      </c>
      <c r="D15" s="49">
        <f t="shared" si="0"/>
        <v>4910</v>
      </c>
      <c r="E15" s="49">
        <f t="shared" si="0"/>
        <v>5070</v>
      </c>
      <c r="F15" s="49">
        <f t="shared" si="0"/>
        <v>5270</v>
      </c>
    </row>
    <row r="16" spans="1:6" ht="69" customHeight="1">
      <c r="A16" s="28">
        <f t="shared" si="1"/>
        <v>4</v>
      </c>
      <c r="B16" s="116" t="s">
        <v>146</v>
      </c>
      <c r="C16" s="21" t="s">
        <v>50</v>
      </c>
      <c r="D16" s="50">
        <v>4910</v>
      </c>
      <c r="E16" s="49">
        <v>5070</v>
      </c>
      <c r="F16" s="49">
        <v>5270</v>
      </c>
    </row>
    <row r="17" spans="1:6" ht="40.5" customHeight="1">
      <c r="A17" s="28">
        <f t="shared" si="1"/>
        <v>5</v>
      </c>
      <c r="B17" s="116" t="s">
        <v>182</v>
      </c>
      <c r="C17" s="25" t="s">
        <v>56</v>
      </c>
      <c r="D17" s="50">
        <f>D18</f>
        <v>45000</v>
      </c>
      <c r="E17" s="49">
        <f>E18</f>
        <v>48100</v>
      </c>
      <c r="F17" s="49">
        <f>F18</f>
        <v>54600</v>
      </c>
    </row>
    <row r="18" spans="1:6" ht="29.25" customHeight="1">
      <c r="A18" s="28">
        <f t="shared" si="1"/>
        <v>6</v>
      </c>
      <c r="B18" s="116" t="s">
        <v>183</v>
      </c>
      <c r="C18" s="25" t="s">
        <v>57</v>
      </c>
      <c r="D18" s="50">
        <f>D19+D20+D21+D22</f>
        <v>45000</v>
      </c>
      <c r="E18" s="49">
        <f>E19+E20+E21+E22</f>
        <v>48100</v>
      </c>
      <c r="F18" s="49">
        <f>F19+F20+F21+F22</f>
        <v>54600</v>
      </c>
    </row>
    <row r="19" spans="1:6" ht="76.5">
      <c r="A19" s="28">
        <f t="shared" si="1"/>
        <v>7</v>
      </c>
      <c r="B19" s="116" t="s">
        <v>184</v>
      </c>
      <c r="C19" s="30" t="s">
        <v>58</v>
      </c>
      <c r="D19" s="50">
        <v>16300</v>
      </c>
      <c r="E19" s="49">
        <v>17400</v>
      </c>
      <c r="F19" s="49">
        <v>19800</v>
      </c>
    </row>
    <row r="20" spans="1:6" ht="93.75" customHeight="1">
      <c r="A20" s="28">
        <f t="shared" si="1"/>
        <v>8</v>
      </c>
      <c r="B20" s="116" t="s">
        <v>185</v>
      </c>
      <c r="C20" s="30" t="s">
        <v>59</v>
      </c>
      <c r="D20" s="50">
        <v>100</v>
      </c>
      <c r="E20" s="49">
        <v>100</v>
      </c>
      <c r="F20" s="49">
        <v>100</v>
      </c>
    </row>
    <row r="21" spans="1:6" ht="89.25">
      <c r="A21" s="28">
        <f t="shared" si="1"/>
        <v>9</v>
      </c>
      <c r="B21" s="116" t="s">
        <v>186</v>
      </c>
      <c r="C21" s="30" t="s">
        <v>60</v>
      </c>
      <c r="D21" s="50">
        <v>31600</v>
      </c>
      <c r="E21" s="49">
        <v>33800</v>
      </c>
      <c r="F21" s="49">
        <v>38300</v>
      </c>
    </row>
    <row r="22" spans="1:6" ht="81.75" customHeight="1">
      <c r="A22" s="28">
        <f t="shared" si="1"/>
        <v>10</v>
      </c>
      <c r="B22" s="116" t="s">
        <v>187</v>
      </c>
      <c r="C22" s="30" t="s">
        <v>61</v>
      </c>
      <c r="D22" s="50">
        <v>-3000</v>
      </c>
      <c r="E22" s="49">
        <v>-3200</v>
      </c>
      <c r="F22" s="49">
        <v>-3600</v>
      </c>
    </row>
    <row r="23" spans="1:6" ht="17.25" customHeight="1">
      <c r="A23" s="28">
        <f t="shared" si="1"/>
        <v>11</v>
      </c>
      <c r="B23" s="115" t="s">
        <v>84</v>
      </c>
      <c r="C23" s="27" t="s">
        <v>147</v>
      </c>
      <c r="D23" s="49">
        <f>D24</f>
        <v>8610</v>
      </c>
      <c r="E23" s="49">
        <f>E24</f>
        <v>8610</v>
      </c>
      <c r="F23" s="49">
        <f>F24</f>
        <v>8610</v>
      </c>
    </row>
    <row r="24" spans="1:6" ht="12.75">
      <c r="A24" s="28">
        <f t="shared" si="1"/>
        <v>12</v>
      </c>
      <c r="B24" s="115" t="s">
        <v>148</v>
      </c>
      <c r="C24" s="24" t="s">
        <v>149</v>
      </c>
      <c r="D24" s="51">
        <f>D25+D27</f>
        <v>8610</v>
      </c>
      <c r="E24" s="51">
        <f>E25+E27</f>
        <v>8610</v>
      </c>
      <c r="F24" s="51">
        <f>F25+F27</f>
        <v>8610</v>
      </c>
    </row>
    <row r="25" spans="1:6" ht="17.25" customHeight="1">
      <c r="A25" s="28">
        <f t="shared" si="1"/>
        <v>13</v>
      </c>
      <c r="B25" s="115" t="s">
        <v>210</v>
      </c>
      <c r="C25" s="24" t="s">
        <v>209</v>
      </c>
      <c r="D25" s="51">
        <f>D26</f>
        <v>7640</v>
      </c>
      <c r="E25" s="51">
        <f>E26</f>
        <v>7640</v>
      </c>
      <c r="F25" s="51">
        <f>F26</f>
        <v>7640</v>
      </c>
    </row>
    <row r="26" spans="1:6" ht="33" customHeight="1">
      <c r="A26" s="28">
        <f t="shared" si="1"/>
        <v>14</v>
      </c>
      <c r="B26" s="115" t="s">
        <v>211</v>
      </c>
      <c r="C26" s="24" t="s">
        <v>212</v>
      </c>
      <c r="D26" s="51">
        <v>7640</v>
      </c>
      <c r="E26" s="51">
        <v>7640</v>
      </c>
      <c r="F26" s="51">
        <v>7640</v>
      </c>
    </row>
    <row r="27" spans="1:6" ht="15" customHeight="1">
      <c r="A27" s="28">
        <f t="shared" si="1"/>
        <v>15</v>
      </c>
      <c r="B27" s="115" t="s">
        <v>85</v>
      </c>
      <c r="C27" s="21" t="s">
        <v>86</v>
      </c>
      <c r="D27" s="49">
        <f>D28</f>
        <v>970</v>
      </c>
      <c r="E27" s="49">
        <f>E28</f>
        <v>970</v>
      </c>
      <c r="F27" s="49">
        <f>F28</f>
        <v>970</v>
      </c>
    </row>
    <row r="28" spans="1:6" ht="42" customHeight="1">
      <c r="A28" s="28">
        <f t="shared" si="1"/>
        <v>16</v>
      </c>
      <c r="B28" s="115" t="s">
        <v>87</v>
      </c>
      <c r="C28" s="21" t="s">
        <v>89</v>
      </c>
      <c r="D28" s="49">
        <v>970</v>
      </c>
      <c r="E28" s="49">
        <v>970</v>
      </c>
      <c r="F28" s="49">
        <v>970</v>
      </c>
    </row>
    <row r="29" spans="1:6" ht="15.75" customHeight="1">
      <c r="A29" s="28">
        <f t="shared" si="1"/>
        <v>17</v>
      </c>
      <c r="B29" s="115" t="s">
        <v>111</v>
      </c>
      <c r="C29" s="21" t="s">
        <v>112</v>
      </c>
      <c r="D29" s="49">
        <f aca="true" t="shared" si="2" ref="D29:F30">D30</f>
        <v>400</v>
      </c>
      <c r="E29" s="49">
        <f>E30</f>
        <v>400</v>
      </c>
      <c r="F29" s="49">
        <f t="shared" si="2"/>
        <v>400</v>
      </c>
    </row>
    <row r="30" spans="1:6" ht="44.25" customHeight="1">
      <c r="A30" s="28">
        <f t="shared" si="1"/>
        <v>18</v>
      </c>
      <c r="B30" s="115" t="s">
        <v>238</v>
      </c>
      <c r="C30" s="22" t="s">
        <v>208</v>
      </c>
      <c r="D30" s="49">
        <f t="shared" si="2"/>
        <v>400</v>
      </c>
      <c r="E30" s="49">
        <f>E31</f>
        <v>400</v>
      </c>
      <c r="F30" s="49">
        <f>F31</f>
        <v>400</v>
      </c>
    </row>
    <row r="31" spans="1:6" ht="93" customHeight="1">
      <c r="A31" s="28">
        <f t="shared" si="1"/>
        <v>19</v>
      </c>
      <c r="B31" s="115" t="s">
        <v>311</v>
      </c>
      <c r="C31" s="22" t="s">
        <v>312</v>
      </c>
      <c r="D31" s="49">
        <v>400</v>
      </c>
      <c r="E31" s="49">
        <v>400</v>
      </c>
      <c r="F31" s="49">
        <v>400</v>
      </c>
    </row>
    <row r="32" spans="1:6" ht="17.25" customHeight="1">
      <c r="A32" s="28">
        <f>A31+1</f>
        <v>20</v>
      </c>
      <c r="B32" s="115" t="s">
        <v>113</v>
      </c>
      <c r="C32" s="32" t="s">
        <v>114</v>
      </c>
      <c r="D32" s="48">
        <f>D33+D55</f>
        <v>3114747.58</v>
      </c>
      <c r="E32" s="48">
        <f>E33+E55</f>
        <v>2652870.98</v>
      </c>
      <c r="F32" s="48">
        <f>F33+F55</f>
        <v>2649540.6799999997</v>
      </c>
    </row>
    <row r="33" spans="1:6" ht="42.75" customHeight="1">
      <c r="A33" s="28">
        <f t="shared" si="1"/>
        <v>21</v>
      </c>
      <c r="B33" s="28" t="s">
        <v>239</v>
      </c>
      <c r="C33" s="21" t="s">
        <v>115</v>
      </c>
      <c r="D33" s="49">
        <f>D34+D39+D45</f>
        <v>3108963.58</v>
      </c>
      <c r="E33" s="49">
        <f>E34+E39+E45</f>
        <v>2652870.98</v>
      </c>
      <c r="F33" s="49">
        <f>F34+F39+F45</f>
        <v>2649540.6799999997</v>
      </c>
    </row>
    <row r="34" spans="1:6" ht="30.75" customHeight="1">
      <c r="A34" s="28">
        <f t="shared" si="1"/>
        <v>22</v>
      </c>
      <c r="B34" s="28" t="s">
        <v>287</v>
      </c>
      <c r="C34" s="23" t="s">
        <v>213</v>
      </c>
      <c r="D34" s="49">
        <f aca="true" t="shared" si="3" ref="D34:F35">D35</f>
        <v>2017425</v>
      </c>
      <c r="E34" s="49">
        <f t="shared" si="3"/>
        <v>2008619</v>
      </c>
      <c r="F34" s="49">
        <f t="shared" si="3"/>
        <v>2008619</v>
      </c>
    </row>
    <row r="35" spans="1:6" ht="28.5" customHeight="1">
      <c r="A35" s="28">
        <f t="shared" si="1"/>
        <v>23</v>
      </c>
      <c r="B35" s="28" t="s">
        <v>288</v>
      </c>
      <c r="C35" s="23" t="s">
        <v>150</v>
      </c>
      <c r="D35" s="49">
        <f>D36</f>
        <v>2017425</v>
      </c>
      <c r="E35" s="49">
        <f t="shared" si="3"/>
        <v>2008619</v>
      </c>
      <c r="F35" s="49">
        <f t="shared" si="3"/>
        <v>2008619</v>
      </c>
    </row>
    <row r="36" spans="1:6" ht="28.5" customHeight="1">
      <c r="A36" s="28">
        <f t="shared" si="1"/>
        <v>24</v>
      </c>
      <c r="B36" s="28" t="s">
        <v>289</v>
      </c>
      <c r="C36" s="23" t="s">
        <v>31</v>
      </c>
      <c r="D36" s="49">
        <f>D37+D38</f>
        <v>2017425</v>
      </c>
      <c r="E36" s="49">
        <f>E37+E38</f>
        <v>2008619</v>
      </c>
      <c r="F36" s="49">
        <f>F37+F38</f>
        <v>2008619</v>
      </c>
    </row>
    <row r="37" spans="1:6" ht="42" customHeight="1">
      <c r="A37" s="28">
        <f t="shared" si="1"/>
        <v>25</v>
      </c>
      <c r="B37" s="28" t="s">
        <v>290</v>
      </c>
      <c r="C37" s="23" t="s">
        <v>15</v>
      </c>
      <c r="D37" s="49">
        <v>44029</v>
      </c>
      <c r="E37" s="49">
        <v>35223</v>
      </c>
      <c r="F37" s="49">
        <v>35223</v>
      </c>
    </row>
    <row r="38" spans="1:6" ht="42" customHeight="1">
      <c r="A38" s="28">
        <f t="shared" si="1"/>
        <v>26</v>
      </c>
      <c r="B38" s="28" t="s">
        <v>291</v>
      </c>
      <c r="C38" s="23" t="s">
        <v>219</v>
      </c>
      <c r="D38" s="49">
        <v>1973396</v>
      </c>
      <c r="E38" s="49">
        <v>1973396</v>
      </c>
      <c r="F38" s="49">
        <v>1973396</v>
      </c>
    </row>
    <row r="39" spans="1:6" ht="38.25" customHeight="1">
      <c r="A39" s="28">
        <f t="shared" si="1"/>
        <v>27</v>
      </c>
      <c r="B39" s="115" t="s">
        <v>4</v>
      </c>
      <c r="C39" s="33" t="s">
        <v>73</v>
      </c>
      <c r="D39" s="48">
        <f>D40+D43</f>
        <v>42430.58</v>
      </c>
      <c r="E39" s="48">
        <f>E40+E43</f>
        <v>42431.98</v>
      </c>
      <c r="F39" s="48">
        <f>F40+F43</f>
        <v>42944.68</v>
      </c>
    </row>
    <row r="40" spans="1:6" ht="42.75" customHeight="1">
      <c r="A40" s="28">
        <f t="shared" si="1"/>
        <v>28</v>
      </c>
      <c r="B40" s="115" t="s">
        <v>5</v>
      </c>
      <c r="C40" s="33" t="s">
        <v>75</v>
      </c>
      <c r="D40" s="49">
        <f>D42</f>
        <v>223.58</v>
      </c>
      <c r="E40" s="49">
        <f>E42</f>
        <v>223.58</v>
      </c>
      <c r="F40" s="49">
        <f>F42</f>
        <v>223.58</v>
      </c>
    </row>
    <row r="41" spans="1:6" ht="45.75" customHeight="1">
      <c r="A41" s="28">
        <f t="shared" si="1"/>
        <v>29</v>
      </c>
      <c r="B41" s="115" t="s">
        <v>6</v>
      </c>
      <c r="C41" s="33" t="s">
        <v>16</v>
      </c>
      <c r="D41" s="49">
        <f>D42</f>
        <v>223.58</v>
      </c>
      <c r="E41" s="49">
        <f>E42</f>
        <v>223.58</v>
      </c>
      <c r="F41" s="49">
        <f>F42</f>
        <v>223.58</v>
      </c>
    </row>
    <row r="42" spans="1:6" ht="45.75" customHeight="1">
      <c r="A42" s="28">
        <f t="shared" si="1"/>
        <v>30</v>
      </c>
      <c r="B42" s="115" t="s">
        <v>7</v>
      </c>
      <c r="C42" s="33" t="s">
        <v>17</v>
      </c>
      <c r="D42" s="52">
        <v>223.58</v>
      </c>
      <c r="E42" s="52">
        <v>223.58</v>
      </c>
      <c r="F42" s="49">
        <v>223.58</v>
      </c>
    </row>
    <row r="43" spans="1:6" ht="40.5" customHeight="1">
      <c r="A43" s="28">
        <v>31</v>
      </c>
      <c r="B43" s="115" t="s">
        <v>8</v>
      </c>
      <c r="C43" s="33" t="s">
        <v>74</v>
      </c>
      <c r="D43" s="49">
        <f>D44</f>
        <v>42207</v>
      </c>
      <c r="E43" s="49">
        <f>E44</f>
        <v>42208.4</v>
      </c>
      <c r="F43" s="49">
        <f>F44</f>
        <v>42721.1</v>
      </c>
    </row>
    <row r="44" spans="1:6" ht="38.25">
      <c r="A44" s="28">
        <v>32</v>
      </c>
      <c r="B44" s="115" t="s">
        <v>9</v>
      </c>
      <c r="C44" s="33" t="s">
        <v>18</v>
      </c>
      <c r="D44" s="49">
        <v>42207</v>
      </c>
      <c r="E44" s="49">
        <f>38717.5+3490.9</f>
        <v>42208.4</v>
      </c>
      <c r="F44" s="49">
        <v>42721.1</v>
      </c>
    </row>
    <row r="45" spans="1:6" ht="12.75">
      <c r="A45" s="28">
        <v>33</v>
      </c>
      <c r="B45" s="112" t="s">
        <v>11</v>
      </c>
      <c r="C45" s="32" t="s">
        <v>116</v>
      </c>
      <c r="D45" s="48">
        <f aca="true" t="shared" si="4" ref="D45:F46">D46</f>
        <v>1049108</v>
      </c>
      <c r="E45" s="48">
        <f t="shared" si="4"/>
        <v>601820</v>
      </c>
      <c r="F45" s="48">
        <f t="shared" si="4"/>
        <v>597977</v>
      </c>
    </row>
    <row r="46" spans="1:6" ht="30.75" customHeight="1">
      <c r="A46" s="28">
        <v>34</v>
      </c>
      <c r="B46" s="28" t="s">
        <v>12</v>
      </c>
      <c r="C46" s="21" t="s">
        <v>117</v>
      </c>
      <c r="D46" s="49">
        <f t="shared" si="4"/>
        <v>1049108</v>
      </c>
      <c r="E46" s="49">
        <f t="shared" si="4"/>
        <v>601820</v>
      </c>
      <c r="F46" s="49">
        <f t="shared" si="4"/>
        <v>597977</v>
      </c>
    </row>
    <row r="47" spans="1:6" ht="31.5" customHeight="1">
      <c r="A47" s="28">
        <v>35</v>
      </c>
      <c r="B47" s="28" t="s">
        <v>13</v>
      </c>
      <c r="C47" s="21" t="s">
        <v>19</v>
      </c>
      <c r="D47" s="49">
        <f>D48+D49+D50+D51+D52</f>
        <v>1049108</v>
      </c>
      <c r="E47" s="49">
        <f>E48+E49+E50+E51</f>
        <v>601820</v>
      </c>
      <c r="F47" s="49">
        <f>F48+F49+F50+F51</f>
        <v>597977</v>
      </c>
    </row>
    <row r="48" spans="1:6" ht="42" customHeight="1">
      <c r="A48" s="28">
        <f t="shared" si="1"/>
        <v>36</v>
      </c>
      <c r="B48" s="28" t="s">
        <v>14</v>
      </c>
      <c r="C48" s="21" t="s">
        <v>220</v>
      </c>
      <c r="D48" s="49">
        <v>523030</v>
      </c>
      <c r="E48" s="49">
        <v>528576</v>
      </c>
      <c r="F48" s="49">
        <v>521876</v>
      </c>
    </row>
    <row r="49" spans="1:6" s="65" customFormat="1" ht="77.25" customHeight="1">
      <c r="A49" s="29">
        <v>37</v>
      </c>
      <c r="B49" s="113" t="s">
        <v>321</v>
      </c>
      <c r="C49" s="22" t="s">
        <v>315</v>
      </c>
      <c r="D49" s="49">
        <v>289680</v>
      </c>
      <c r="E49" s="49">
        <v>0</v>
      </c>
      <c r="F49" s="49">
        <v>0</v>
      </c>
    </row>
    <row r="50" spans="1:6" s="65" customFormat="1" ht="108.75" customHeight="1">
      <c r="A50" s="29">
        <v>38</v>
      </c>
      <c r="B50" s="113" t="s">
        <v>319</v>
      </c>
      <c r="C50" s="22" t="s">
        <v>322</v>
      </c>
      <c r="D50" s="49">
        <v>2032</v>
      </c>
      <c r="E50" s="49">
        <v>0</v>
      </c>
      <c r="F50" s="49">
        <v>0</v>
      </c>
    </row>
    <row r="51" spans="1:6" s="65" customFormat="1" ht="104.25" customHeight="1">
      <c r="A51" s="29">
        <v>39</v>
      </c>
      <c r="B51" s="113" t="s">
        <v>320</v>
      </c>
      <c r="C51" s="85" t="s">
        <v>318</v>
      </c>
      <c r="D51" s="49">
        <v>70500</v>
      </c>
      <c r="E51" s="49">
        <v>73244</v>
      </c>
      <c r="F51" s="49">
        <v>76101</v>
      </c>
    </row>
    <row r="52" spans="1:6" s="65" customFormat="1" ht="92.25" customHeight="1">
      <c r="A52" s="29">
        <v>40</v>
      </c>
      <c r="B52" s="113" t="s">
        <v>325</v>
      </c>
      <c r="C52" s="85" t="s">
        <v>324</v>
      </c>
      <c r="D52" s="49">
        <v>163866</v>
      </c>
      <c r="E52" s="49">
        <v>0</v>
      </c>
      <c r="F52" s="49">
        <v>0</v>
      </c>
    </row>
    <row r="53" spans="1:6" s="65" customFormat="1" ht="18.75" customHeight="1">
      <c r="A53" s="29">
        <v>41</v>
      </c>
      <c r="B53" s="113" t="s">
        <v>329</v>
      </c>
      <c r="C53" s="85" t="s">
        <v>328</v>
      </c>
      <c r="D53" s="49">
        <f>D54</f>
        <v>5784</v>
      </c>
      <c r="E53" s="49">
        <v>0</v>
      </c>
      <c r="F53" s="49">
        <v>0</v>
      </c>
    </row>
    <row r="54" spans="1:6" s="65" customFormat="1" ht="18.75" customHeight="1">
      <c r="A54" s="29">
        <v>42</v>
      </c>
      <c r="B54" s="113" t="s">
        <v>327</v>
      </c>
      <c r="C54" s="85" t="s">
        <v>328</v>
      </c>
      <c r="D54" s="49">
        <f>D55</f>
        <v>5784</v>
      </c>
      <c r="E54" s="49">
        <v>0</v>
      </c>
      <c r="F54" s="49">
        <v>0</v>
      </c>
    </row>
    <row r="55" spans="1:6" s="65" customFormat="1" ht="26.25" customHeight="1">
      <c r="A55" s="29">
        <v>43</v>
      </c>
      <c r="B55" s="113" t="s">
        <v>326</v>
      </c>
      <c r="C55" s="85" t="s">
        <v>181</v>
      </c>
      <c r="D55" s="49">
        <v>5784</v>
      </c>
      <c r="E55" s="49">
        <v>0</v>
      </c>
      <c r="F55" s="49">
        <v>0</v>
      </c>
    </row>
    <row r="56" spans="1:6" s="65" customFormat="1" ht="12.75">
      <c r="A56" s="29">
        <v>44</v>
      </c>
      <c r="B56" s="140" t="s">
        <v>90</v>
      </c>
      <c r="C56" s="140"/>
      <c r="D56" s="48">
        <f>D32+D13</f>
        <v>3173667.58</v>
      </c>
      <c r="E56" s="48">
        <f>E32+E13</f>
        <v>2715050.98</v>
      </c>
      <c r="F56" s="48">
        <f>F32+F13</f>
        <v>2718420.6799999997</v>
      </c>
    </row>
    <row r="57" spans="1:6" ht="12.75">
      <c r="A57" s="28"/>
      <c r="B57" s="42"/>
      <c r="C57" s="5"/>
      <c r="D57" s="5"/>
      <c r="E57" s="5"/>
      <c r="F57" s="5"/>
    </row>
  </sheetData>
  <sheetProtection/>
  <mergeCells count="15">
    <mergeCell ref="B56:C56"/>
    <mergeCell ref="D10:D11"/>
    <mergeCell ref="B10:B11"/>
    <mergeCell ref="C10:C11"/>
    <mergeCell ref="F10:F11"/>
    <mergeCell ref="D9:F9"/>
    <mergeCell ref="E10:E11"/>
    <mergeCell ref="A5:F5"/>
    <mergeCell ref="A6:F6"/>
    <mergeCell ref="A8:F8"/>
    <mergeCell ref="A10:A11"/>
    <mergeCell ref="D1:F1"/>
    <mergeCell ref="A2:F2"/>
    <mergeCell ref="A3:F3"/>
    <mergeCell ref="D4:F4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5" width="12.00390625" style="0" customWidth="1"/>
    <col min="6" max="6" width="13.25390625" style="0" customWidth="1"/>
  </cols>
  <sheetData>
    <row r="1" spans="1:6" ht="12.75" customHeight="1">
      <c r="A1" s="127" t="s">
        <v>354</v>
      </c>
      <c r="B1" s="127"/>
      <c r="C1" s="127"/>
      <c r="D1" s="127"/>
      <c r="E1" s="127"/>
      <c r="F1" s="127"/>
    </row>
    <row r="2" spans="1:6" ht="14.25" customHeight="1">
      <c r="A2" s="128" t="s">
        <v>306</v>
      </c>
      <c r="B2" s="128"/>
      <c r="C2" s="128"/>
      <c r="D2" s="128"/>
      <c r="E2" s="128"/>
      <c r="F2" s="128"/>
    </row>
    <row r="3" spans="1:6" s="107" customFormat="1" ht="14.25" customHeight="1">
      <c r="A3" s="129" t="s">
        <v>359</v>
      </c>
      <c r="B3" s="129"/>
      <c r="C3" s="129"/>
      <c r="D3" s="129"/>
      <c r="E3" s="129"/>
      <c r="F3" s="129"/>
    </row>
    <row r="4" spans="1:6" ht="12.75" customHeight="1">
      <c r="A4" s="127" t="s">
        <v>53</v>
      </c>
      <c r="B4" s="127"/>
      <c r="C4" s="127"/>
      <c r="D4" s="127"/>
      <c r="E4" s="127"/>
      <c r="F4" s="127"/>
    </row>
    <row r="5" spans="1:6" ht="14.25" customHeight="1">
      <c r="A5" s="128" t="s">
        <v>306</v>
      </c>
      <c r="B5" s="128"/>
      <c r="C5" s="128"/>
      <c r="D5" s="128"/>
      <c r="E5" s="128"/>
      <c r="F5" s="128"/>
    </row>
    <row r="6" spans="1:6" ht="14.25" customHeight="1">
      <c r="A6" s="128" t="s">
        <v>308</v>
      </c>
      <c r="B6" s="128"/>
      <c r="C6" s="128"/>
      <c r="D6" s="128"/>
      <c r="E6" s="128"/>
      <c r="F6" s="128"/>
    </row>
    <row r="7" ht="11.25" customHeight="1">
      <c r="A7" s="10"/>
    </row>
    <row r="8" spans="1:4" ht="15.75" customHeight="1">
      <c r="A8" s="144" t="s">
        <v>261</v>
      </c>
      <c r="B8" s="144"/>
      <c r="C8" s="144"/>
      <c r="D8" s="144"/>
    </row>
    <row r="9" spans="1:4" ht="33" customHeight="1">
      <c r="A9" s="144"/>
      <c r="B9" s="144"/>
      <c r="C9" s="144"/>
      <c r="D9" s="144"/>
    </row>
    <row r="10" spans="1:6" ht="15.75">
      <c r="A10" s="145" t="s">
        <v>197</v>
      </c>
      <c r="B10" s="145"/>
      <c r="C10" s="145"/>
      <c r="D10" s="145"/>
      <c r="E10" s="145"/>
      <c r="F10" s="145"/>
    </row>
    <row r="11" spans="1:6" ht="47.25" customHeight="1">
      <c r="A11" s="2" t="s">
        <v>198</v>
      </c>
      <c r="B11" s="13" t="s">
        <v>163</v>
      </c>
      <c r="C11" s="2" t="s">
        <v>141</v>
      </c>
      <c r="D11" s="2" t="s">
        <v>174</v>
      </c>
      <c r="E11" s="2" t="s">
        <v>222</v>
      </c>
      <c r="F11" s="2" t="s">
        <v>267</v>
      </c>
    </row>
    <row r="12" spans="1:6" ht="15">
      <c r="A12" s="2"/>
      <c r="B12" s="2">
        <v>1</v>
      </c>
      <c r="C12" s="2">
        <v>2</v>
      </c>
      <c r="D12" s="2">
        <v>3</v>
      </c>
      <c r="E12" s="2">
        <v>3</v>
      </c>
      <c r="F12" s="2">
        <v>3</v>
      </c>
    </row>
    <row r="13" spans="1:6" ht="15" customHeight="1">
      <c r="A13" s="2">
        <v>1</v>
      </c>
      <c r="B13" s="3" t="s">
        <v>142</v>
      </c>
      <c r="C13" s="20" t="s">
        <v>120</v>
      </c>
      <c r="D13" s="46">
        <f>D14+D15+D16+D17</f>
        <v>2601438.58</v>
      </c>
      <c r="E13" s="46">
        <f>E14+E15+E16+E17</f>
        <v>2346792.58</v>
      </c>
      <c r="F13" s="46">
        <f>F14+F15+F16+F17</f>
        <v>2340292.58</v>
      </c>
    </row>
    <row r="14" spans="1:6" ht="33" customHeight="1">
      <c r="A14" s="2">
        <f>A13+1</f>
        <v>2</v>
      </c>
      <c r="B14" s="3" t="s">
        <v>143</v>
      </c>
      <c r="C14" s="20" t="s">
        <v>125</v>
      </c>
      <c r="D14" s="53">
        <v>729203</v>
      </c>
      <c r="E14" s="53">
        <v>729203</v>
      </c>
      <c r="F14" s="53">
        <v>729203</v>
      </c>
    </row>
    <row r="15" spans="1:6" ht="42.75" customHeight="1">
      <c r="A15" s="2">
        <f aca="true" t="shared" si="0" ref="A15:A30">A14+1</f>
        <v>3</v>
      </c>
      <c r="B15" s="3" t="s">
        <v>144</v>
      </c>
      <c r="C15" s="20" t="s">
        <v>126</v>
      </c>
      <c r="D15" s="53">
        <v>1871012</v>
      </c>
      <c r="E15" s="53">
        <v>1616366</v>
      </c>
      <c r="F15" s="53">
        <v>1609866</v>
      </c>
    </row>
    <row r="16" spans="1:6" ht="15.75" customHeight="1">
      <c r="A16" s="2">
        <f t="shared" si="0"/>
        <v>4</v>
      </c>
      <c r="B16" s="3" t="s">
        <v>145</v>
      </c>
      <c r="C16" s="20" t="s">
        <v>127</v>
      </c>
      <c r="D16" s="53">
        <v>1000</v>
      </c>
      <c r="E16" s="53">
        <v>1000</v>
      </c>
      <c r="F16" s="53">
        <v>1000</v>
      </c>
    </row>
    <row r="17" spans="1:6" s="107" customFormat="1" ht="15.75" customHeight="1">
      <c r="A17" s="105">
        <f t="shared" si="0"/>
        <v>5</v>
      </c>
      <c r="B17" s="12" t="s">
        <v>155</v>
      </c>
      <c r="C17" s="106" t="s">
        <v>128</v>
      </c>
      <c r="D17" s="54">
        <v>223.58</v>
      </c>
      <c r="E17" s="54">
        <v>223.58</v>
      </c>
      <c r="F17" s="54">
        <v>223.58</v>
      </c>
    </row>
    <row r="18" spans="1:6" s="107" customFormat="1" ht="15.75" customHeight="1">
      <c r="A18" s="105">
        <f t="shared" si="0"/>
        <v>6</v>
      </c>
      <c r="B18" s="12" t="s">
        <v>156</v>
      </c>
      <c r="C18" s="106" t="s">
        <v>129</v>
      </c>
      <c r="D18" s="54">
        <f>D19</f>
        <v>42207</v>
      </c>
      <c r="E18" s="54">
        <f>E19</f>
        <v>42208.4</v>
      </c>
      <c r="F18" s="54">
        <f>F19</f>
        <v>42721.1</v>
      </c>
    </row>
    <row r="19" spans="1:6" ht="15.75" customHeight="1">
      <c r="A19" s="2">
        <f t="shared" si="0"/>
        <v>7</v>
      </c>
      <c r="B19" s="3" t="s">
        <v>157</v>
      </c>
      <c r="C19" s="20" t="s">
        <v>130</v>
      </c>
      <c r="D19" s="54">
        <v>42207</v>
      </c>
      <c r="E19" s="54">
        <v>42208.4</v>
      </c>
      <c r="F19" s="54">
        <v>42721.1</v>
      </c>
    </row>
    <row r="20" spans="1:6" ht="15.75" customHeight="1">
      <c r="A20" s="2">
        <f t="shared" si="0"/>
        <v>8</v>
      </c>
      <c r="B20" s="3" t="s">
        <v>158</v>
      </c>
      <c r="C20" s="20" t="s">
        <v>131</v>
      </c>
      <c r="D20" s="53">
        <f>D21+D22</f>
        <v>11134</v>
      </c>
      <c r="E20" s="53">
        <f>E21+E22</f>
        <v>9000</v>
      </c>
      <c r="F20" s="53">
        <f>F21+F22</f>
        <v>9000</v>
      </c>
    </row>
    <row r="21" spans="1:6" ht="15.75" customHeight="1">
      <c r="A21" s="2">
        <v>9</v>
      </c>
      <c r="B21" s="3" t="s">
        <v>332</v>
      </c>
      <c r="C21" s="20" t="s">
        <v>331</v>
      </c>
      <c r="D21" s="53">
        <v>2134</v>
      </c>
      <c r="E21" s="53">
        <v>0</v>
      </c>
      <c r="F21" s="53">
        <v>0</v>
      </c>
    </row>
    <row r="22" spans="1:6" ht="31.5" customHeight="1">
      <c r="A22" s="2">
        <v>10</v>
      </c>
      <c r="B22" s="3" t="s">
        <v>159</v>
      </c>
      <c r="C22" s="20" t="s">
        <v>132</v>
      </c>
      <c r="D22" s="53">
        <v>9000</v>
      </c>
      <c r="E22" s="53">
        <v>9000</v>
      </c>
      <c r="F22" s="53">
        <v>9000</v>
      </c>
    </row>
    <row r="23" spans="1:6" ht="16.5" customHeight="1">
      <c r="A23" s="2">
        <f t="shared" si="0"/>
        <v>11</v>
      </c>
      <c r="B23" s="3" t="s">
        <v>153</v>
      </c>
      <c r="C23" s="20" t="s">
        <v>121</v>
      </c>
      <c r="D23" s="53">
        <f>D24</f>
        <v>159722.83</v>
      </c>
      <c r="E23" s="53">
        <f>E24</f>
        <v>121344</v>
      </c>
      <c r="F23" s="53">
        <f>F24</f>
        <v>130701</v>
      </c>
    </row>
    <row r="24" spans="1:6" ht="15.75" customHeight="1">
      <c r="A24" s="2">
        <f t="shared" si="0"/>
        <v>12</v>
      </c>
      <c r="B24" s="3" t="s">
        <v>175</v>
      </c>
      <c r="C24" s="20" t="s">
        <v>133</v>
      </c>
      <c r="D24" s="53">
        <v>159722.83</v>
      </c>
      <c r="E24" s="53">
        <v>121344</v>
      </c>
      <c r="F24" s="53">
        <v>130701</v>
      </c>
    </row>
    <row r="25" spans="1:6" ht="15.75" customHeight="1">
      <c r="A25" s="2">
        <f t="shared" si="0"/>
        <v>13</v>
      </c>
      <c r="B25" s="3" t="s">
        <v>160</v>
      </c>
      <c r="C25" s="20" t="s">
        <v>134</v>
      </c>
      <c r="D25" s="53">
        <f>D26+D27</f>
        <v>256046.19</v>
      </c>
      <c r="E25" s="53">
        <f>E26+E27</f>
        <v>44490</v>
      </c>
      <c r="F25" s="53">
        <f>F26+F27</f>
        <v>44490</v>
      </c>
    </row>
    <row r="26" spans="1:6" ht="15.75" customHeight="1">
      <c r="A26" s="2">
        <v>14</v>
      </c>
      <c r="B26" s="3" t="s">
        <v>330</v>
      </c>
      <c r="C26" s="20" t="s">
        <v>300</v>
      </c>
      <c r="D26" s="53">
        <v>20000</v>
      </c>
      <c r="E26" s="53">
        <v>20000</v>
      </c>
      <c r="F26" s="53">
        <v>20000</v>
      </c>
    </row>
    <row r="27" spans="1:6" ht="15.75" customHeight="1">
      <c r="A27" s="2">
        <v>15</v>
      </c>
      <c r="B27" s="3" t="s">
        <v>161</v>
      </c>
      <c r="C27" s="20" t="s">
        <v>135</v>
      </c>
      <c r="D27" s="53">
        <v>236046.19</v>
      </c>
      <c r="E27" s="53">
        <v>24490</v>
      </c>
      <c r="F27" s="53">
        <v>24490</v>
      </c>
    </row>
    <row r="28" spans="1:6" ht="33" customHeight="1">
      <c r="A28" s="2">
        <f t="shared" si="0"/>
        <v>16</v>
      </c>
      <c r="B28" s="34" t="s">
        <v>107</v>
      </c>
      <c r="C28" s="20" t="s">
        <v>136</v>
      </c>
      <c r="D28" s="46">
        <f>D29</f>
        <v>151216</v>
      </c>
      <c r="E28" s="46">
        <f>E29</f>
        <v>151216</v>
      </c>
      <c r="F28" s="46">
        <f>F29</f>
        <v>151216</v>
      </c>
    </row>
    <row r="29" spans="1:6" ht="19.5" customHeight="1">
      <c r="A29" s="2">
        <f t="shared" si="0"/>
        <v>17</v>
      </c>
      <c r="B29" s="35" t="s">
        <v>162</v>
      </c>
      <c r="C29" s="20" t="s">
        <v>137</v>
      </c>
      <c r="D29" s="46">
        <v>151216</v>
      </c>
      <c r="E29" s="46">
        <v>151216</v>
      </c>
      <c r="F29" s="46">
        <v>151216</v>
      </c>
    </row>
    <row r="30" spans="1:6" ht="17.25" customHeight="1">
      <c r="A30" s="2">
        <f t="shared" si="0"/>
        <v>18</v>
      </c>
      <c r="B30" s="3" t="s">
        <v>169</v>
      </c>
      <c r="C30" s="20"/>
      <c r="D30" s="46"/>
      <c r="E30" s="46">
        <v>65958</v>
      </c>
      <c r="F30" s="46">
        <v>129980</v>
      </c>
    </row>
    <row r="31" spans="1:6" ht="17.25" customHeight="1">
      <c r="A31" s="143" t="s">
        <v>286</v>
      </c>
      <c r="B31" s="143"/>
      <c r="C31" s="20"/>
      <c r="D31" s="46">
        <f>D13+D20+D23+D25+D28+D18</f>
        <v>3221764.6</v>
      </c>
      <c r="E31" s="46">
        <f>E13+E20+E23+E25+E28+E18+E30</f>
        <v>2781008.98</v>
      </c>
      <c r="F31" s="46">
        <f>F13+F20+F23+F25+F28+F18+F30</f>
        <v>2848400.68</v>
      </c>
    </row>
    <row r="32" spans="4:6" ht="12.75">
      <c r="D32" s="108"/>
      <c r="E32" s="108"/>
      <c r="F32" s="108"/>
    </row>
    <row r="49" ht="102" customHeight="1"/>
  </sheetData>
  <sheetProtection/>
  <mergeCells count="9">
    <mergeCell ref="A1:F1"/>
    <mergeCell ref="A2:F2"/>
    <mergeCell ref="A3:F3"/>
    <mergeCell ref="A31:B31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9"/>
  <sheetViews>
    <sheetView zoomScalePageLayoutView="0" workbookViewId="0" topLeftCell="A89">
      <selection activeCell="E109" sqref="E109"/>
    </sheetView>
  </sheetViews>
  <sheetFormatPr defaultColWidth="9.00390625" defaultRowHeight="12.75"/>
  <cols>
    <col min="1" max="1" width="4.375" style="55" customWidth="1"/>
    <col min="2" max="2" width="31.375" style="55" customWidth="1"/>
    <col min="3" max="3" width="6.00390625" style="56" customWidth="1"/>
    <col min="4" max="4" width="5.875" style="56" customWidth="1"/>
    <col min="5" max="5" width="10.625" style="56" customWidth="1"/>
    <col min="6" max="6" width="5.875" style="56" customWidth="1"/>
    <col min="7" max="7" width="12.25390625" style="55" customWidth="1"/>
    <col min="8" max="8" width="12.125" style="55" customWidth="1"/>
    <col min="9" max="9" width="10.375" style="55" customWidth="1"/>
    <col min="10" max="10" width="11.375" style="55" customWidth="1"/>
    <col min="11" max="14" width="5.875" style="55" customWidth="1"/>
    <col min="15" max="16384" width="9.00390625" style="55" customWidth="1"/>
  </cols>
  <sheetData>
    <row r="1" spans="4:9" ht="15">
      <c r="D1" s="127" t="s">
        <v>53</v>
      </c>
      <c r="E1" s="127"/>
      <c r="F1" s="127"/>
      <c r="G1" s="127"/>
      <c r="H1" s="127"/>
      <c r="I1" s="127"/>
    </row>
    <row r="2" spans="4:9" ht="12.75">
      <c r="D2" s="128" t="s">
        <v>306</v>
      </c>
      <c r="E2" s="128"/>
      <c r="F2" s="128"/>
      <c r="G2" s="128"/>
      <c r="H2" s="128"/>
      <c r="I2" s="128"/>
    </row>
    <row r="3" spans="3:9" s="65" customFormat="1" ht="12.75">
      <c r="C3" s="125"/>
      <c r="D3" s="129" t="s">
        <v>359</v>
      </c>
      <c r="E3" s="129"/>
      <c r="F3" s="129"/>
      <c r="G3" s="129"/>
      <c r="H3" s="129"/>
      <c r="I3" s="129"/>
    </row>
    <row r="4" spans="4:9" ht="15">
      <c r="D4" s="127" t="s">
        <v>297</v>
      </c>
      <c r="E4" s="127"/>
      <c r="F4" s="127"/>
      <c r="G4" s="127"/>
      <c r="H4" s="127"/>
      <c r="I4" s="127"/>
    </row>
    <row r="5" spans="4:9" ht="12.75">
      <c r="D5" s="128" t="s">
        <v>306</v>
      </c>
      <c r="E5" s="128"/>
      <c r="F5" s="128"/>
      <c r="G5" s="128"/>
      <c r="H5" s="128"/>
      <c r="I5" s="128"/>
    </row>
    <row r="6" spans="4:9" ht="12.75">
      <c r="D6" s="128" t="s">
        <v>308</v>
      </c>
      <c r="E6" s="128"/>
      <c r="F6" s="128"/>
      <c r="G6" s="128"/>
      <c r="H6" s="128"/>
      <c r="I6" s="128"/>
    </row>
    <row r="7" spans="1:9" ht="12.75">
      <c r="A7" s="5"/>
      <c r="B7" s="5"/>
      <c r="C7" s="42"/>
      <c r="D7" s="42"/>
      <c r="E7" s="42"/>
      <c r="F7" s="57"/>
      <c r="G7" s="58"/>
      <c r="H7" s="58"/>
      <c r="I7" s="58"/>
    </row>
    <row r="8" spans="1:9" ht="12.75">
      <c r="A8" s="5"/>
      <c r="B8" s="5"/>
      <c r="C8" s="42"/>
      <c r="D8" s="42"/>
      <c r="E8" s="42"/>
      <c r="F8" s="42"/>
      <c r="G8" s="31"/>
      <c r="H8" s="31"/>
      <c r="I8" s="31"/>
    </row>
    <row r="9" spans="1:9" ht="12.75">
      <c r="A9" s="5"/>
      <c r="B9" s="5"/>
      <c r="C9" s="59"/>
      <c r="D9" s="59"/>
      <c r="E9" s="59"/>
      <c r="F9" s="42"/>
      <c r="G9" s="31"/>
      <c r="H9" s="31"/>
      <c r="I9" s="31"/>
    </row>
    <row r="10" spans="1:9" ht="13.5" customHeight="1">
      <c r="A10" s="146" t="s">
        <v>295</v>
      </c>
      <c r="B10" s="146"/>
      <c r="C10" s="146"/>
      <c r="D10" s="146"/>
      <c r="E10" s="146"/>
      <c r="F10" s="146"/>
      <c r="G10" s="146"/>
      <c r="H10" s="146"/>
      <c r="I10" s="146"/>
    </row>
    <row r="11" spans="1:9" ht="12.75">
      <c r="A11" s="60"/>
      <c r="B11" s="5"/>
      <c r="C11" s="61"/>
      <c r="D11" s="61"/>
      <c r="E11" s="61"/>
      <c r="F11" s="61"/>
      <c r="G11" s="60"/>
      <c r="H11" s="60"/>
      <c r="I11" s="60" t="s">
        <v>296</v>
      </c>
    </row>
    <row r="12" spans="1:9" s="62" customFormat="1" ht="40.5" customHeight="1">
      <c r="A12" s="138" t="s">
        <v>91</v>
      </c>
      <c r="B12" s="138" t="s">
        <v>92</v>
      </c>
      <c r="C12" s="138" t="s">
        <v>164</v>
      </c>
      <c r="D12" s="138" t="s">
        <v>93</v>
      </c>
      <c r="E12" s="138"/>
      <c r="F12" s="138"/>
      <c r="G12" s="138" t="s">
        <v>174</v>
      </c>
      <c r="H12" s="138" t="s">
        <v>222</v>
      </c>
      <c r="I12" s="138" t="s">
        <v>267</v>
      </c>
    </row>
    <row r="13" spans="1:9" s="62" customFormat="1" ht="51">
      <c r="A13" s="138"/>
      <c r="B13" s="138"/>
      <c r="C13" s="138"/>
      <c r="D13" s="28" t="s">
        <v>94</v>
      </c>
      <c r="E13" s="28" t="s">
        <v>95</v>
      </c>
      <c r="F13" s="28" t="s">
        <v>96</v>
      </c>
      <c r="G13" s="138"/>
      <c r="H13" s="138"/>
      <c r="I13" s="138"/>
    </row>
    <row r="14" spans="1:9" s="62" customFormat="1" ht="12.75">
      <c r="A14" s="28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7">
        <v>9</v>
      </c>
    </row>
    <row r="15" spans="1:13" ht="38.25">
      <c r="A15" s="28">
        <v>1</v>
      </c>
      <c r="B15" s="26" t="s">
        <v>242</v>
      </c>
      <c r="C15" s="28">
        <v>810</v>
      </c>
      <c r="D15" s="68"/>
      <c r="E15" s="68"/>
      <c r="F15" s="68"/>
      <c r="G15" s="69">
        <f>G16+G48+G57+G73+G89+G105+G112</f>
        <v>3221764.6</v>
      </c>
      <c r="H15" s="69">
        <f>H16+H48+H57+H73+H89+H105+H112</f>
        <v>2715050.98</v>
      </c>
      <c r="I15" s="70">
        <f>I16+I48+I57+I73+I89+I105+I112</f>
        <v>2718420.68</v>
      </c>
      <c r="J15" s="63"/>
      <c r="K15" s="63"/>
      <c r="L15" s="63"/>
      <c r="M15" s="63"/>
    </row>
    <row r="16" spans="1:13" ht="12.75">
      <c r="A16" s="28">
        <f>A15+1</f>
        <v>2</v>
      </c>
      <c r="B16" s="26" t="s">
        <v>97</v>
      </c>
      <c r="C16" s="28">
        <v>810</v>
      </c>
      <c r="D16" s="68" t="s">
        <v>120</v>
      </c>
      <c r="E16" s="68"/>
      <c r="F16" s="68"/>
      <c r="G16" s="69">
        <f>G17+G23+G36+G42</f>
        <v>2601438.58</v>
      </c>
      <c r="H16" s="69">
        <f>H17+H23+H36+H42</f>
        <v>2280834.58</v>
      </c>
      <c r="I16" s="70">
        <f>I17+I23+I36+I42</f>
        <v>2210312.58</v>
      </c>
      <c r="J16" s="63"/>
      <c r="K16" s="63"/>
      <c r="L16" s="63"/>
      <c r="M16" s="63"/>
    </row>
    <row r="17" spans="1:13" ht="51">
      <c r="A17" s="28">
        <f aca="true" t="shared" si="0" ref="A17:A101">A16+1</f>
        <v>3</v>
      </c>
      <c r="B17" s="26" t="s">
        <v>143</v>
      </c>
      <c r="C17" s="28">
        <v>810</v>
      </c>
      <c r="D17" s="68" t="s">
        <v>125</v>
      </c>
      <c r="E17" s="68"/>
      <c r="F17" s="68"/>
      <c r="G17" s="69">
        <f>+G18</f>
        <v>729203</v>
      </c>
      <c r="H17" s="69">
        <f>+H18</f>
        <v>729203</v>
      </c>
      <c r="I17" s="70">
        <f>+H17</f>
        <v>729203</v>
      </c>
      <c r="J17" s="63"/>
      <c r="K17" s="63"/>
      <c r="L17" s="63"/>
      <c r="M17" s="63"/>
    </row>
    <row r="18" spans="1:13" ht="51">
      <c r="A18" s="28">
        <f t="shared" si="0"/>
        <v>4</v>
      </c>
      <c r="B18" s="26" t="s">
        <v>98</v>
      </c>
      <c r="C18" s="28">
        <v>810</v>
      </c>
      <c r="D18" s="68" t="s">
        <v>125</v>
      </c>
      <c r="E18" s="68" t="s">
        <v>122</v>
      </c>
      <c r="F18" s="68"/>
      <c r="G18" s="69">
        <f>G19</f>
        <v>729203</v>
      </c>
      <c r="H18" s="69">
        <f>H19</f>
        <v>729203</v>
      </c>
      <c r="I18" s="70">
        <f>+H18</f>
        <v>729203</v>
      </c>
      <c r="J18" s="63"/>
      <c r="K18" s="63"/>
      <c r="L18" s="63"/>
      <c r="M18" s="63"/>
    </row>
    <row r="19" spans="1:13" ht="25.5">
      <c r="A19" s="28">
        <f t="shared" si="0"/>
        <v>5</v>
      </c>
      <c r="B19" s="26" t="s">
        <v>99</v>
      </c>
      <c r="C19" s="28">
        <v>810</v>
      </c>
      <c r="D19" s="68" t="s">
        <v>125</v>
      </c>
      <c r="E19" s="68">
        <v>9110000000</v>
      </c>
      <c r="F19" s="68"/>
      <c r="G19" s="69">
        <f aca="true" t="shared" si="1" ref="G19:H21">+G20</f>
        <v>729203</v>
      </c>
      <c r="H19" s="69">
        <f t="shared" si="1"/>
        <v>729203</v>
      </c>
      <c r="I19" s="70">
        <f>+H19</f>
        <v>729203</v>
      </c>
      <c r="J19" s="63"/>
      <c r="K19" s="63"/>
      <c r="L19" s="63"/>
      <c r="M19" s="63"/>
    </row>
    <row r="20" spans="1:13" ht="102">
      <c r="A20" s="28">
        <f t="shared" si="0"/>
        <v>6</v>
      </c>
      <c r="B20" s="71" t="s">
        <v>118</v>
      </c>
      <c r="C20" s="28">
        <v>810</v>
      </c>
      <c r="D20" s="68" t="s">
        <v>125</v>
      </c>
      <c r="E20" s="72">
        <v>9110080210</v>
      </c>
      <c r="F20" s="68"/>
      <c r="G20" s="69">
        <f t="shared" si="1"/>
        <v>729203</v>
      </c>
      <c r="H20" s="69">
        <f t="shared" si="1"/>
        <v>729203</v>
      </c>
      <c r="I20" s="70">
        <f>+H20</f>
        <v>729203</v>
      </c>
      <c r="J20" s="63"/>
      <c r="K20" s="63"/>
      <c r="L20" s="63"/>
      <c r="M20" s="63"/>
    </row>
    <row r="21" spans="1:13" ht="102">
      <c r="A21" s="28">
        <f t="shared" si="0"/>
        <v>7</v>
      </c>
      <c r="B21" s="73" t="s">
        <v>100</v>
      </c>
      <c r="C21" s="28">
        <v>810</v>
      </c>
      <c r="D21" s="68" t="s">
        <v>125</v>
      </c>
      <c r="E21" s="72">
        <v>9110080210</v>
      </c>
      <c r="F21" s="68" t="s">
        <v>64</v>
      </c>
      <c r="G21" s="69">
        <f t="shared" si="1"/>
        <v>729203</v>
      </c>
      <c r="H21" s="69">
        <f t="shared" si="1"/>
        <v>729203</v>
      </c>
      <c r="I21" s="70">
        <f>+H21</f>
        <v>729203</v>
      </c>
      <c r="J21" s="63"/>
      <c r="K21" s="63"/>
      <c r="L21" s="63"/>
      <c r="M21" s="63"/>
    </row>
    <row r="22" spans="1:13" ht="38.25">
      <c r="A22" s="28">
        <f t="shared" si="0"/>
        <v>8</v>
      </c>
      <c r="B22" s="26" t="s">
        <v>101</v>
      </c>
      <c r="C22" s="28">
        <v>810</v>
      </c>
      <c r="D22" s="68" t="s">
        <v>125</v>
      </c>
      <c r="E22" s="72">
        <v>9110080210</v>
      </c>
      <c r="F22" s="68" t="s">
        <v>37</v>
      </c>
      <c r="G22" s="69">
        <v>729203</v>
      </c>
      <c r="H22" s="69">
        <v>729203</v>
      </c>
      <c r="I22" s="70">
        <v>729203</v>
      </c>
      <c r="J22" s="63"/>
      <c r="K22" s="63"/>
      <c r="L22" s="63"/>
      <c r="M22" s="63"/>
    </row>
    <row r="23" spans="1:13" ht="76.5">
      <c r="A23" s="28">
        <f t="shared" si="0"/>
        <v>9</v>
      </c>
      <c r="B23" s="26" t="s">
        <v>144</v>
      </c>
      <c r="C23" s="28">
        <v>810</v>
      </c>
      <c r="D23" s="68" t="s">
        <v>126</v>
      </c>
      <c r="E23" s="68"/>
      <c r="F23" s="68"/>
      <c r="G23" s="69">
        <f aca="true" t="shared" si="2" ref="G23:I24">G24</f>
        <v>1871012</v>
      </c>
      <c r="H23" s="69">
        <f t="shared" si="2"/>
        <v>1550408</v>
      </c>
      <c r="I23" s="70">
        <f t="shared" si="2"/>
        <v>1479886</v>
      </c>
      <c r="J23" s="63"/>
      <c r="K23" s="63"/>
      <c r="L23" s="63"/>
      <c r="M23" s="63"/>
    </row>
    <row r="24" spans="1:13" ht="25.5">
      <c r="A24" s="28">
        <f t="shared" si="0"/>
        <v>10</v>
      </c>
      <c r="B24" s="26" t="s">
        <v>204</v>
      </c>
      <c r="C24" s="28">
        <v>810</v>
      </c>
      <c r="D24" s="68" t="s">
        <v>126</v>
      </c>
      <c r="E24" s="68">
        <v>8100000000</v>
      </c>
      <c r="F24" s="68"/>
      <c r="G24" s="69">
        <f>G25</f>
        <v>1871012</v>
      </c>
      <c r="H24" s="69">
        <f t="shared" si="2"/>
        <v>1550408</v>
      </c>
      <c r="I24" s="70">
        <f t="shared" si="2"/>
        <v>1479886</v>
      </c>
      <c r="J24" s="63"/>
      <c r="K24" s="63"/>
      <c r="L24" s="63"/>
      <c r="M24" s="63"/>
    </row>
    <row r="25" spans="1:13" ht="25.5">
      <c r="A25" s="28">
        <f t="shared" si="0"/>
        <v>11</v>
      </c>
      <c r="B25" s="26" t="s">
        <v>243</v>
      </c>
      <c r="C25" s="28">
        <v>810</v>
      </c>
      <c r="D25" s="68" t="s">
        <v>126</v>
      </c>
      <c r="E25" s="68">
        <v>8110000000</v>
      </c>
      <c r="F25" s="68"/>
      <c r="G25" s="69">
        <f>G29++G26</f>
        <v>1871012</v>
      </c>
      <c r="H25" s="69">
        <f>H29+H26</f>
        <v>1550408</v>
      </c>
      <c r="I25" s="69">
        <f>I29+I26</f>
        <v>1479886</v>
      </c>
      <c r="J25" s="63"/>
      <c r="K25" s="63"/>
      <c r="L25" s="63"/>
      <c r="M25" s="63"/>
    </row>
    <row r="26" spans="1:13" ht="153">
      <c r="A26" s="28">
        <f t="shared" si="0"/>
        <v>12</v>
      </c>
      <c r="B26" s="26" t="s">
        <v>334</v>
      </c>
      <c r="C26" s="28">
        <v>810</v>
      </c>
      <c r="D26" s="68" t="s">
        <v>126</v>
      </c>
      <c r="E26" s="68" t="s">
        <v>333</v>
      </c>
      <c r="F26" s="68"/>
      <c r="G26" s="69">
        <f aca="true" t="shared" si="3" ref="G26:I27">G27</f>
        <v>289680</v>
      </c>
      <c r="H26" s="69">
        <f t="shared" si="3"/>
        <v>0</v>
      </c>
      <c r="I26" s="69">
        <f t="shared" si="3"/>
        <v>0</v>
      </c>
      <c r="J26" s="63"/>
      <c r="K26" s="63"/>
      <c r="L26" s="63"/>
      <c r="M26" s="63"/>
    </row>
    <row r="27" spans="1:13" ht="96" customHeight="1">
      <c r="A27" s="28">
        <f t="shared" si="0"/>
        <v>13</v>
      </c>
      <c r="B27" s="26" t="s">
        <v>100</v>
      </c>
      <c r="C27" s="28">
        <v>810</v>
      </c>
      <c r="D27" s="68" t="s">
        <v>126</v>
      </c>
      <c r="E27" s="68" t="s">
        <v>333</v>
      </c>
      <c r="F27" s="68" t="s">
        <v>64</v>
      </c>
      <c r="G27" s="69">
        <f t="shared" si="3"/>
        <v>289680</v>
      </c>
      <c r="H27" s="69">
        <f t="shared" si="3"/>
        <v>0</v>
      </c>
      <c r="I27" s="69">
        <f t="shared" si="3"/>
        <v>0</v>
      </c>
      <c r="J27" s="63"/>
      <c r="K27" s="63"/>
      <c r="L27" s="63"/>
      <c r="M27" s="63"/>
    </row>
    <row r="28" spans="1:13" ht="51.75" customHeight="1">
      <c r="A28" s="28">
        <f t="shared" si="0"/>
        <v>14</v>
      </c>
      <c r="B28" s="26" t="s">
        <v>101</v>
      </c>
      <c r="C28" s="28">
        <v>810</v>
      </c>
      <c r="D28" s="68" t="s">
        <v>126</v>
      </c>
      <c r="E28" s="68" t="s">
        <v>333</v>
      </c>
      <c r="F28" s="68" t="s">
        <v>37</v>
      </c>
      <c r="G28" s="69">
        <v>289680</v>
      </c>
      <c r="H28" s="69">
        <v>0</v>
      </c>
      <c r="I28" s="70">
        <v>0</v>
      </c>
      <c r="J28" s="63"/>
      <c r="K28" s="63"/>
      <c r="L28" s="63"/>
      <c r="M28" s="63"/>
    </row>
    <row r="29" spans="1:13" ht="63.75">
      <c r="A29" s="28">
        <f t="shared" si="0"/>
        <v>15</v>
      </c>
      <c r="B29" s="26" t="s">
        <v>102</v>
      </c>
      <c r="C29" s="28">
        <v>810</v>
      </c>
      <c r="D29" s="68" t="s">
        <v>126</v>
      </c>
      <c r="E29" s="68">
        <v>8110080210</v>
      </c>
      <c r="F29" s="68"/>
      <c r="G29" s="69">
        <f>G30+G32+G34</f>
        <v>1581332</v>
      </c>
      <c r="H29" s="69">
        <f>H30+H32+H34</f>
        <v>1550408</v>
      </c>
      <c r="I29" s="70">
        <f>I30+I32+I34</f>
        <v>1479886</v>
      </c>
      <c r="J29" s="63"/>
      <c r="K29" s="63"/>
      <c r="L29" s="63"/>
      <c r="M29" s="63"/>
    </row>
    <row r="30" spans="1:13" ht="102">
      <c r="A30" s="28">
        <f t="shared" si="0"/>
        <v>16</v>
      </c>
      <c r="B30" s="26" t="s">
        <v>100</v>
      </c>
      <c r="C30" s="28">
        <v>810</v>
      </c>
      <c r="D30" s="68" t="s">
        <v>126</v>
      </c>
      <c r="E30" s="68">
        <v>8110080210</v>
      </c>
      <c r="F30" s="68" t="s">
        <v>64</v>
      </c>
      <c r="G30" s="69">
        <f>G31</f>
        <v>1377912</v>
      </c>
      <c r="H30" s="69">
        <f>H31</f>
        <v>1346988</v>
      </c>
      <c r="I30" s="69">
        <f>I31</f>
        <v>1276466</v>
      </c>
      <c r="J30" s="63"/>
      <c r="K30" s="63"/>
      <c r="L30" s="63"/>
      <c r="M30" s="63"/>
    </row>
    <row r="31" spans="1:13" ht="38.25">
      <c r="A31" s="28">
        <f t="shared" si="0"/>
        <v>17</v>
      </c>
      <c r="B31" s="26" t="s">
        <v>101</v>
      </c>
      <c r="C31" s="28">
        <v>810</v>
      </c>
      <c r="D31" s="68" t="s">
        <v>126</v>
      </c>
      <c r="E31" s="68">
        <v>8110080210</v>
      </c>
      <c r="F31" s="68" t="s">
        <v>37</v>
      </c>
      <c r="G31" s="69">
        <v>1377912</v>
      </c>
      <c r="H31" s="69">
        <v>1346988</v>
      </c>
      <c r="I31" s="69">
        <v>1276466</v>
      </c>
      <c r="J31" s="63"/>
      <c r="K31" s="63"/>
      <c r="L31" s="63"/>
      <c r="M31" s="63"/>
    </row>
    <row r="32" spans="1:13" ht="38.25">
      <c r="A32" s="28">
        <f t="shared" si="0"/>
        <v>18</v>
      </c>
      <c r="B32" s="26" t="s">
        <v>103</v>
      </c>
      <c r="C32" s="28">
        <v>810</v>
      </c>
      <c r="D32" s="68" t="s">
        <v>126</v>
      </c>
      <c r="E32" s="68">
        <v>8110080210</v>
      </c>
      <c r="F32" s="68" t="s">
        <v>39</v>
      </c>
      <c r="G32" s="69">
        <f>G33</f>
        <v>200363</v>
      </c>
      <c r="H32" s="69">
        <f>H33</f>
        <v>200363</v>
      </c>
      <c r="I32" s="70">
        <f>I33</f>
        <v>200363</v>
      </c>
      <c r="J32" s="63"/>
      <c r="K32" s="63"/>
      <c r="L32" s="63"/>
      <c r="M32" s="63"/>
    </row>
    <row r="33" spans="1:13" ht="38.25">
      <c r="A33" s="28">
        <f t="shared" si="0"/>
        <v>19</v>
      </c>
      <c r="B33" s="26" t="s">
        <v>41</v>
      </c>
      <c r="C33" s="28">
        <v>810</v>
      </c>
      <c r="D33" s="68" t="s">
        <v>126</v>
      </c>
      <c r="E33" s="68">
        <v>8110080210</v>
      </c>
      <c r="F33" s="68" t="s">
        <v>42</v>
      </c>
      <c r="G33" s="69">
        <v>200363</v>
      </c>
      <c r="H33" s="69">
        <v>200363</v>
      </c>
      <c r="I33" s="70">
        <v>200363</v>
      </c>
      <c r="J33" s="63"/>
      <c r="K33" s="63"/>
      <c r="L33" s="63"/>
      <c r="M33" s="63"/>
    </row>
    <row r="34" spans="1:13" ht="12.75">
      <c r="A34" s="28">
        <f t="shared" si="0"/>
        <v>20</v>
      </c>
      <c r="B34" s="26" t="s">
        <v>206</v>
      </c>
      <c r="C34" s="28">
        <v>810</v>
      </c>
      <c r="D34" s="68" t="s">
        <v>126</v>
      </c>
      <c r="E34" s="68">
        <v>8110080210</v>
      </c>
      <c r="F34" s="68" t="s">
        <v>207</v>
      </c>
      <c r="G34" s="69">
        <f>G35</f>
        <v>3057</v>
      </c>
      <c r="H34" s="69">
        <f>+H35</f>
        <v>3057</v>
      </c>
      <c r="I34" s="70">
        <f>+H34</f>
        <v>3057</v>
      </c>
      <c r="J34" s="63"/>
      <c r="K34" s="63"/>
      <c r="L34" s="63"/>
      <c r="M34" s="63"/>
    </row>
    <row r="35" spans="1:13" ht="25.5">
      <c r="A35" s="28">
        <f t="shared" si="0"/>
        <v>21</v>
      </c>
      <c r="B35" s="26" t="s">
        <v>66</v>
      </c>
      <c r="C35" s="28">
        <v>810</v>
      </c>
      <c r="D35" s="68" t="s">
        <v>126</v>
      </c>
      <c r="E35" s="68">
        <v>8110080210</v>
      </c>
      <c r="F35" s="68" t="s">
        <v>65</v>
      </c>
      <c r="G35" s="69">
        <v>3057</v>
      </c>
      <c r="H35" s="69">
        <v>3057</v>
      </c>
      <c r="I35" s="70">
        <v>3057</v>
      </c>
      <c r="J35" s="63"/>
      <c r="K35" s="63"/>
      <c r="L35" s="63"/>
      <c r="M35" s="63"/>
    </row>
    <row r="36" spans="1:13" ht="12.75">
      <c r="A36" s="28">
        <f t="shared" si="0"/>
        <v>22</v>
      </c>
      <c r="B36" s="26" t="s">
        <v>145</v>
      </c>
      <c r="C36" s="28">
        <v>810</v>
      </c>
      <c r="D36" s="68" t="s">
        <v>127</v>
      </c>
      <c r="E36" s="68"/>
      <c r="F36" s="68"/>
      <c r="G36" s="74">
        <v>1000</v>
      </c>
      <c r="H36" s="69">
        <f>H37</f>
        <v>1000</v>
      </c>
      <c r="I36" s="70">
        <f>+H36</f>
        <v>1000</v>
      </c>
      <c r="J36" s="63"/>
      <c r="K36" s="63"/>
      <c r="L36" s="63"/>
      <c r="M36" s="63"/>
    </row>
    <row r="37" spans="1:13" ht="25.5">
      <c r="A37" s="28">
        <f t="shared" si="0"/>
        <v>23</v>
      </c>
      <c r="B37" s="26" t="s">
        <v>204</v>
      </c>
      <c r="C37" s="28">
        <v>810</v>
      </c>
      <c r="D37" s="68" t="s">
        <v>127</v>
      </c>
      <c r="E37" s="68">
        <v>8100000000</v>
      </c>
      <c r="F37" s="68"/>
      <c r="G37" s="69">
        <f>G38</f>
        <v>1000</v>
      </c>
      <c r="H37" s="69">
        <f>H38</f>
        <v>1000</v>
      </c>
      <c r="I37" s="70">
        <f>+H37</f>
        <v>1000</v>
      </c>
      <c r="J37" s="63"/>
      <c r="K37" s="63"/>
      <c r="L37" s="63"/>
      <c r="M37" s="63"/>
    </row>
    <row r="38" spans="1:13" ht="25.5">
      <c r="A38" s="28">
        <f t="shared" si="0"/>
        <v>24</v>
      </c>
      <c r="B38" s="26" t="s">
        <v>243</v>
      </c>
      <c r="C38" s="28">
        <v>810</v>
      </c>
      <c r="D38" s="68" t="s">
        <v>127</v>
      </c>
      <c r="E38" s="68">
        <v>8110000000</v>
      </c>
      <c r="F38" s="68"/>
      <c r="G38" s="69">
        <f>G39</f>
        <v>1000</v>
      </c>
      <c r="H38" s="69">
        <f>H39</f>
        <v>1000</v>
      </c>
      <c r="I38" s="70">
        <f>+H38</f>
        <v>1000</v>
      </c>
      <c r="J38" s="63"/>
      <c r="K38" s="63"/>
      <c r="L38" s="63"/>
      <c r="M38" s="63"/>
    </row>
    <row r="39" spans="1:13" ht="76.5">
      <c r="A39" s="28">
        <f t="shared" si="0"/>
        <v>25</v>
      </c>
      <c r="B39" s="26" t="s">
        <v>244</v>
      </c>
      <c r="C39" s="28">
        <v>810</v>
      </c>
      <c r="D39" s="68" t="s">
        <v>127</v>
      </c>
      <c r="E39" s="68">
        <v>8110080050</v>
      </c>
      <c r="F39" s="68"/>
      <c r="G39" s="69">
        <f>G40</f>
        <v>1000</v>
      </c>
      <c r="H39" s="69">
        <v>1000</v>
      </c>
      <c r="I39" s="70">
        <v>1000</v>
      </c>
      <c r="J39" s="63"/>
      <c r="K39" s="63"/>
      <c r="L39" s="63"/>
      <c r="M39" s="63"/>
    </row>
    <row r="40" spans="1:13" ht="12.75">
      <c r="A40" s="28">
        <f t="shared" si="0"/>
        <v>26</v>
      </c>
      <c r="B40" s="26" t="s">
        <v>206</v>
      </c>
      <c r="C40" s="28">
        <v>810</v>
      </c>
      <c r="D40" s="68" t="s">
        <v>127</v>
      </c>
      <c r="E40" s="68">
        <v>8110080050</v>
      </c>
      <c r="F40" s="68" t="s">
        <v>207</v>
      </c>
      <c r="G40" s="69">
        <v>1000</v>
      </c>
      <c r="H40" s="69">
        <f>H41</f>
        <v>1000</v>
      </c>
      <c r="I40" s="70">
        <f>+H40</f>
        <v>1000</v>
      </c>
      <c r="J40" s="63"/>
      <c r="K40" s="63"/>
      <c r="L40" s="63"/>
      <c r="M40" s="63"/>
    </row>
    <row r="41" spans="1:13" ht="12.75">
      <c r="A41" s="28">
        <f t="shared" si="0"/>
        <v>27</v>
      </c>
      <c r="B41" s="26" t="s">
        <v>63</v>
      </c>
      <c r="C41" s="28">
        <v>810</v>
      </c>
      <c r="D41" s="68" t="s">
        <v>127</v>
      </c>
      <c r="E41" s="68">
        <v>8110080050</v>
      </c>
      <c r="F41" s="68" t="s">
        <v>62</v>
      </c>
      <c r="G41" s="69">
        <v>1000</v>
      </c>
      <c r="H41" s="69">
        <v>1000</v>
      </c>
      <c r="I41" s="70">
        <v>1000</v>
      </c>
      <c r="J41" s="63"/>
      <c r="K41" s="63"/>
      <c r="L41" s="63"/>
      <c r="M41" s="63"/>
    </row>
    <row r="42" spans="1:13" ht="25.5">
      <c r="A42" s="28">
        <f t="shared" si="0"/>
        <v>28</v>
      </c>
      <c r="B42" s="26" t="s">
        <v>155</v>
      </c>
      <c r="C42" s="28">
        <v>810</v>
      </c>
      <c r="D42" s="68" t="s">
        <v>128</v>
      </c>
      <c r="E42" s="68"/>
      <c r="F42" s="68"/>
      <c r="G42" s="74">
        <f aca="true" t="shared" si="4" ref="G42:H46">G43</f>
        <v>223.58</v>
      </c>
      <c r="H42" s="69">
        <f t="shared" si="4"/>
        <v>223.58</v>
      </c>
      <c r="I42" s="70">
        <f>+H42</f>
        <v>223.58</v>
      </c>
      <c r="J42" s="63"/>
      <c r="K42" s="63"/>
      <c r="L42" s="63"/>
      <c r="M42" s="63"/>
    </row>
    <row r="43" spans="1:13" ht="25.5">
      <c r="A43" s="28">
        <f t="shared" si="0"/>
        <v>29</v>
      </c>
      <c r="B43" s="26" t="s">
        <v>204</v>
      </c>
      <c r="C43" s="28">
        <v>810</v>
      </c>
      <c r="D43" s="68" t="s">
        <v>128</v>
      </c>
      <c r="E43" s="68">
        <v>8100000000</v>
      </c>
      <c r="F43" s="68"/>
      <c r="G43" s="69">
        <f t="shared" si="4"/>
        <v>223.58</v>
      </c>
      <c r="H43" s="69">
        <f t="shared" si="4"/>
        <v>223.58</v>
      </c>
      <c r="I43" s="70">
        <f>+H43</f>
        <v>223.58</v>
      </c>
      <c r="J43" s="63"/>
      <c r="K43" s="63"/>
      <c r="L43" s="63"/>
      <c r="M43" s="63"/>
    </row>
    <row r="44" spans="1:13" ht="25.5">
      <c r="A44" s="28">
        <f t="shared" si="0"/>
        <v>30</v>
      </c>
      <c r="B44" s="26" t="s">
        <v>243</v>
      </c>
      <c r="C44" s="28">
        <v>810</v>
      </c>
      <c r="D44" s="68" t="s">
        <v>128</v>
      </c>
      <c r="E44" s="68">
        <v>8110000000</v>
      </c>
      <c r="F44" s="68"/>
      <c r="G44" s="69">
        <f t="shared" si="4"/>
        <v>223.58</v>
      </c>
      <c r="H44" s="69">
        <f t="shared" si="4"/>
        <v>223.58</v>
      </c>
      <c r="I44" s="70">
        <f>+H44</f>
        <v>223.58</v>
      </c>
      <c r="J44" s="63"/>
      <c r="K44" s="63"/>
      <c r="L44" s="63"/>
      <c r="M44" s="63"/>
    </row>
    <row r="45" spans="1:13" ht="102">
      <c r="A45" s="28">
        <f t="shared" si="0"/>
        <v>31</v>
      </c>
      <c r="B45" s="73" t="s">
        <v>247</v>
      </c>
      <c r="C45" s="28">
        <v>810</v>
      </c>
      <c r="D45" s="68" t="s">
        <v>128</v>
      </c>
      <c r="E45" s="68">
        <v>8110075140</v>
      </c>
      <c r="F45" s="68"/>
      <c r="G45" s="69">
        <f t="shared" si="4"/>
        <v>223.58</v>
      </c>
      <c r="H45" s="69">
        <f t="shared" si="4"/>
        <v>223.58</v>
      </c>
      <c r="I45" s="70">
        <f>+H45</f>
        <v>223.58</v>
      </c>
      <c r="J45" s="63"/>
      <c r="K45" s="63"/>
      <c r="L45" s="63"/>
      <c r="M45" s="63"/>
    </row>
    <row r="46" spans="1:13" ht="38.25">
      <c r="A46" s="28">
        <f t="shared" si="0"/>
        <v>32</v>
      </c>
      <c r="B46" s="75" t="s">
        <v>103</v>
      </c>
      <c r="C46" s="28">
        <v>810</v>
      </c>
      <c r="D46" s="68" t="s">
        <v>128</v>
      </c>
      <c r="E46" s="68">
        <v>8110075140</v>
      </c>
      <c r="F46" s="68" t="s">
        <v>39</v>
      </c>
      <c r="G46" s="69">
        <f t="shared" si="4"/>
        <v>223.58</v>
      </c>
      <c r="H46" s="69">
        <f t="shared" si="4"/>
        <v>223.58</v>
      </c>
      <c r="I46" s="70">
        <f>+H46</f>
        <v>223.58</v>
      </c>
      <c r="J46" s="63"/>
      <c r="K46" s="63"/>
      <c r="L46" s="63"/>
      <c r="M46" s="63"/>
    </row>
    <row r="47" spans="1:13" ht="38.25">
      <c r="A47" s="28">
        <f t="shared" si="0"/>
        <v>33</v>
      </c>
      <c r="B47" s="75" t="s">
        <v>41</v>
      </c>
      <c r="C47" s="28">
        <v>810</v>
      </c>
      <c r="D47" s="68" t="s">
        <v>128</v>
      </c>
      <c r="E47" s="68">
        <v>8110075140</v>
      </c>
      <c r="F47" s="68" t="s">
        <v>42</v>
      </c>
      <c r="G47" s="69">
        <v>223.58</v>
      </c>
      <c r="H47" s="69">
        <v>223.58</v>
      </c>
      <c r="I47" s="70">
        <v>223.58</v>
      </c>
      <c r="J47" s="63"/>
      <c r="K47" s="63"/>
      <c r="L47" s="63"/>
      <c r="M47" s="63"/>
    </row>
    <row r="48" spans="1:13" ht="12.75">
      <c r="A48" s="28">
        <f t="shared" si="0"/>
        <v>34</v>
      </c>
      <c r="B48" s="26" t="s">
        <v>156</v>
      </c>
      <c r="C48" s="28">
        <v>810</v>
      </c>
      <c r="D48" s="68" t="s">
        <v>129</v>
      </c>
      <c r="E48" s="68"/>
      <c r="F48" s="68"/>
      <c r="G48" s="74">
        <f aca="true" t="shared" si="5" ref="G48:I49">G49</f>
        <v>42207</v>
      </c>
      <c r="H48" s="69">
        <f t="shared" si="5"/>
        <v>42208.4</v>
      </c>
      <c r="I48" s="70">
        <f t="shared" si="5"/>
        <v>42721.100000000006</v>
      </c>
      <c r="J48" s="63"/>
      <c r="K48" s="63"/>
      <c r="L48" s="63"/>
      <c r="M48" s="63"/>
    </row>
    <row r="49" spans="1:13" s="65" customFormat="1" ht="25.5">
      <c r="A49" s="28">
        <f t="shared" si="0"/>
        <v>35</v>
      </c>
      <c r="B49" s="76" t="s">
        <v>157</v>
      </c>
      <c r="C49" s="29">
        <v>810</v>
      </c>
      <c r="D49" s="77" t="s">
        <v>130</v>
      </c>
      <c r="E49" s="77"/>
      <c r="F49" s="77"/>
      <c r="G49" s="78">
        <f t="shared" si="5"/>
        <v>42207</v>
      </c>
      <c r="H49" s="78">
        <f t="shared" si="5"/>
        <v>42208.4</v>
      </c>
      <c r="I49" s="78">
        <f t="shared" si="5"/>
        <v>42721.100000000006</v>
      </c>
      <c r="J49" s="64"/>
      <c r="K49" s="64"/>
      <c r="L49" s="64"/>
      <c r="M49" s="64"/>
    </row>
    <row r="50" spans="1:13" ht="25.5">
      <c r="A50" s="28">
        <f t="shared" si="0"/>
        <v>36</v>
      </c>
      <c r="B50" s="26" t="s">
        <v>204</v>
      </c>
      <c r="C50" s="28">
        <v>810</v>
      </c>
      <c r="D50" s="68" t="s">
        <v>130</v>
      </c>
      <c r="E50" s="68">
        <v>8100000000</v>
      </c>
      <c r="F50" s="68"/>
      <c r="G50" s="69">
        <f>G51</f>
        <v>42207</v>
      </c>
      <c r="H50" s="69">
        <f>H51</f>
        <v>42208.4</v>
      </c>
      <c r="I50" s="70">
        <f>I52</f>
        <v>42721.100000000006</v>
      </c>
      <c r="J50" s="63"/>
      <c r="K50" s="63"/>
      <c r="L50" s="63"/>
      <c r="M50" s="63"/>
    </row>
    <row r="51" spans="1:13" ht="25.5">
      <c r="A51" s="28">
        <f t="shared" si="0"/>
        <v>37</v>
      </c>
      <c r="B51" s="26" t="s">
        <v>243</v>
      </c>
      <c r="C51" s="28">
        <v>810</v>
      </c>
      <c r="D51" s="68" t="s">
        <v>130</v>
      </c>
      <c r="E51" s="68">
        <v>8110000000</v>
      </c>
      <c r="F51" s="68"/>
      <c r="G51" s="69">
        <f>G52</f>
        <v>42207</v>
      </c>
      <c r="H51" s="69">
        <f>H52</f>
        <v>42208.4</v>
      </c>
      <c r="I51" s="70">
        <f>I52</f>
        <v>42721.100000000006</v>
      </c>
      <c r="J51" s="63"/>
      <c r="K51" s="63"/>
      <c r="L51" s="63"/>
      <c r="M51" s="63"/>
    </row>
    <row r="52" spans="1:13" ht="89.25">
      <c r="A52" s="28">
        <f t="shared" si="0"/>
        <v>38</v>
      </c>
      <c r="B52" s="26" t="s">
        <v>257</v>
      </c>
      <c r="C52" s="28">
        <v>810</v>
      </c>
      <c r="D52" s="68" t="s">
        <v>130</v>
      </c>
      <c r="E52" s="68" t="s">
        <v>139</v>
      </c>
      <c r="F52" s="68"/>
      <c r="G52" s="69">
        <f>G54+G55</f>
        <v>42207</v>
      </c>
      <c r="H52" s="69">
        <f>H54+H55</f>
        <v>42208.4</v>
      </c>
      <c r="I52" s="69">
        <f>I54+I55</f>
        <v>42721.100000000006</v>
      </c>
      <c r="J52" s="63"/>
      <c r="K52" s="63"/>
      <c r="L52" s="63"/>
      <c r="M52" s="63"/>
    </row>
    <row r="53" spans="1:13" ht="97.5" customHeight="1">
      <c r="A53" s="28">
        <f t="shared" si="0"/>
        <v>39</v>
      </c>
      <c r="B53" s="26" t="s">
        <v>100</v>
      </c>
      <c r="C53" s="28">
        <v>810</v>
      </c>
      <c r="D53" s="68" t="s">
        <v>130</v>
      </c>
      <c r="E53" s="68" t="s">
        <v>139</v>
      </c>
      <c r="F53" s="68" t="s">
        <v>64</v>
      </c>
      <c r="G53" s="69">
        <f>7304.97+24188.63</f>
        <v>31493.600000000002</v>
      </c>
      <c r="H53" s="69">
        <f>6905.18+22864.82</f>
        <v>29770</v>
      </c>
      <c r="I53" s="70">
        <f>9909.2+32811.9</f>
        <v>42721.100000000006</v>
      </c>
      <c r="J53" s="63"/>
      <c r="K53" s="63"/>
      <c r="L53" s="63"/>
      <c r="M53" s="63"/>
    </row>
    <row r="54" spans="1:13" ht="38.25">
      <c r="A54" s="28">
        <f t="shared" si="0"/>
        <v>40</v>
      </c>
      <c r="B54" s="26" t="s">
        <v>101</v>
      </c>
      <c r="C54" s="28">
        <v>810</v>
      </c>
      <c r="D54" s="68" t="s">
        <v>130</v>
      </c>
      <c r="E54" s="68" t="s">
        <v>139</v>
      </c>
      <c r="F54" s="68" t="s">
        <v>37</v>
      </c>
      <c r="G54" s="69">
        <f>7304.97+24188.63</f>
        <v>31493.600000000002</v>
      </c>
      <c r="H54" s="69">
        <f>6905.18+22864.82</f>
        <v>29770</v>
      </c>
      <c r="I54" s="70">
        <f>9909.2+32811.9</f>
        <v>42721.100000000006</v>
      </c>
      <c r="J54" s="63"/>
      <c r="K54" s="63"/>
      <c r="L54" s="63"/>
      <c r="M54" s="63"/>
    </row>
    <row r="55" spans="1:13" ht="38.25">
      <c r="A55" s="28">
        <f t="shared" si="0"/>
        <v>41</v>
      </c>
      <c r="B55" s="26" t="s">
        <v>103</v>
      </c>
      <c r="C55" s="28">
        <v>810</v>
      </c>
      <c r="D55" s="68" t="s">
        <v>130</v>
      </c>
      <c r="E55" s="68" t="s">
        <v>139</v>
      </c>
      <c r="F55" s="68" t="s">
        <v>39</v>
      </c>
      <c r="G55" s="69">
        <f>G56</f>
        <v>10713.4</v>
      </c>
      <c r="H55" s="69">
        <f>H56</f>
        <v>12438.4</v>
      </c>
      <c r="I55" s="70">
        <f>I56</f>
        <v>0</v>
      </c>
      <c r="J55" s="63"/>
      <c r="K55" s="63"/>
      <c r="L55" s="63"/>
      <c r="M55" s="63"/>
    </row>
    <row r="56" spans="1:13" ht="38.25">
      <c r="A56" s="28">
        <f t="shared" si="0"/>
        <v>42</v>
      </c>
      <c r="B56" s="26" t="s">
        <v>41</v>
      </c>
      <c r="C56" s="28">
        <v>810</v>
      </c>
      <c r="D56" s="68" t="s">
        <v>130</v>
      </c>
      <c r="E56" s="68" t="s">
        <v>139</v>
      </c>
      <c r="F56" s="68" t="s">
        <v>42</v>
      </c>
      <c r="G56" s="69">
        <v>10713.4</v>
      </c>
      <c r="H56" s="69">
        <v>12438.4</v>
      </c>
      <c r="I56" s="70">
        <v>0</v>
      </c>
      <c r="J56" s="63"/>
      <c r="K56" s="63"/>
      <c r="L56" s="63"/>
      <c r="M56" s="63"/>
    </row>
    <row r="57" spans="1:13" ht="25.5">
      <c r="A57" s="28">
        <f t="shared" si="0"/>
        <v>43</v>
      </c>
      <c r="B57" s="26" t="s">
        <v>158</v>
      </c>
      <c r="C57" s="28">
        <v>810</v>
      </c>
      <c r="D57" s="68" t="s">
        <v>131</v>
      </c>
      <c r="E57" s="68"/>
      <c r="F57" s="68"/>
      <c r="G57" s="69">
        <f>G67+G58</f>
        <v>11134</v>
      </c>
      <c r="H57" s="69">
        <f>H67+H58</f>
        <v>9000</v>
      </c>
      <c r="I57" s="69">
        <f>I67+I58</f>
        <v>9000</v>
      </c>
      <c r="J57" s="63"/>
      <c r="K57" s="63"/>
      <c r="L57" s="63"/>
      <c r="M57" s="63"/>
    </row>
    <row r="58" spans="1:13" ht="21.75" customHeight="1">
      <c r="A58" s="28">
        <f t="shared" si="0"/>
        <v>44</v>
      </c>
      <c r="B58" s="26" t="s">
        <v>332</v>
      </c>
      <c r="C58" s="28"/>
      <c r="D58" s="68" t="s">
        <v>331</v>
      </c>
      <c r="E58" s="68"/>
      <c r="F58" s="68"/>
      <c r="G58" s="69">
        <f aca="true" t="shared" si="6" ref="G58:I59">G59</f>
        <v>2134</v>
      </c>
      <c r="H58" s="69">
        <f t="shared" si="6"/>
        <v>0</v>
      </c>
      <c r="I58" s="69">
        <f t="shared" si="6"/>
        <v>0</v>
      </c>
      <c r="J58" s="63"/>
      <c r="K58" s="63"/>
      <c r="L58" s="63"/>
      <c r="M58" s="63"/>
    </row>
    <row r="59" spans="1:13" ht="69.75" customHeight="1">
      <c r="A59" s="28">
        <f t="shared" si="0"/>
        <v>45</v>
      </c>
      <c r="B59" s="26" t="s">
        <v>335</v>
      </c>
      <c r="C59" s="28"/>
      <c r="D59" s="68" t="s">
        <v>331</v>
      </c>
      <c r="E59" s="68" t="s">
        <v>124</v>
      </c>
      <c r="F59" s="68"/>
      <c r="G59" s="69">
        <f t="shared" si="6"/>
        <v>2134</v>
      </c>
      <c r="H59" s="69">
        <f t="shared" si="6"/>
        <v>0</v>
      </c>
      <c r="I59" s="69">
        <f t="shared" si="6"/>
        <v>0</v>
      </c>
      <c r="J59" s="63"/>
      <c r="K59" s="63"/>
      <c r="L59" s="63"/>
      <c r="M59" s="63"/>
    </row>
    <row r="60" spans="1:13" ht="43.5" customHeight="1">
      <c r="A60" s="28">
        <f t="shared" si="0"/>
        <v>46</v>
      </c>
      <c r="B60" s="26" t="s">
        <v>248</v>
      </c>
      <c r="C60" s="28"/>
      <c r="D60" s="68" t="s">
        <v>331</v>
      </c>
      <c r="E60" s="68" t="s">
        <v>106</v>
      </c>
      <c r="F60" s="68"/>
      <c r="G60" s="69">
        <f>G61+G64</f>
        <v>2134</v>
      </c>
      <c r="H60" s="69">
        <f>H61+H64</f>
        <v>0</v>
      </c>
      <c r="I60" s="69">
        <f>I61+I64</f>
        <v>0</v>
      </c>
      <c r="J60" s="63"/>
      <c r="K60" s="63"/>
      <c r="L60" s="63"/>
      <c r="M60" s="63"/>
    </row>
    <row r="61" spans="1:13" ht="132.75" customHeight="1">
      <c r="A61" s="28">
        <f t="shared" si="0"/>
        <v>47</v>
      </c>
      <c r="B61" s="26" t="s">
        <v>337</v>
      </c>
      <c r="C61" s="28"/>
      <c r="D61" s="68" t="s">
        <v>331</v>
      </c>
      <c r="E61" s="68" t="s">
        <v>336</v>
      </c>
      <c r="F61" s="68"/>
      <c r="G61" s="69">
        <f>G63</f>
        <v>102</v>
      </c>
      <c r="H61" s="69">
        <f>H63</f>
        <v>0</v>
      </c>
      <c r="I61" s="69">
        <f>I63</f>
        <v>0</v>
      </c>
      <c r="J61" s="63"/>
      <c r="K61" s="63"/>
      <c r="L61" s="63"/>
      <c r="M61" s="63"/>
    </row>
    <row r="62" spans="1:13" ht="42.75" customHeight="1">
      <c r="A62" s="28">
        <f t="shared" si="0"/>
        <v>48</v>
      </c>
      <c r="B62" s="26" t="s">
        <v>103</v>
      </c>
      <c r="C62" s="28"/>
      <c r="D62" s="68" t="s">
        <v>331</v>
      </c>
      <c r="E62" s="68" t="s">
        <v>336</v>
      </c>
      <c r="F62" s="68" t="s">
        <v>39</v>
      </c>
      <c r="G62" s="69">
        <v>102</v>
      </c>
      <c r="H62" s="69">
        <v>0</v>
      </c>
      <c r="I62" s="70">
        <v>0</v>
      </c>
      <c r="J62" s="63"/>
      <c r="K62" s="63"/>
      <c r="L62" s="63"/>
      <c r="M62" s="63"/>
    </row>
    <row r="63" spans="1:13" ht="42.75" customHeight="1">
      <c r="A63" s="28">
        <f t="shared" si="0"/>
        <v>49</v>
      </c>
      <c r="B63" s="26" t="s">
        <v>41</v>
      </c>
      <c r="C63" s="28"/>
      <c r="D63" s="68" t="s">
        <v>331</v>
      </c>
      <c r="E63" s="68" t="s">
        <v>336</v>
      </c>
      <c r="F63" s="68" t="s">
        <v>42</v>
      </c>
      <c r="G63" s="69">
        <v>102</v>
      </c>
      <c r="H63" s="69">
        <v>0</v>
      </c>
      <c r="I63" s="70">
        <v>0</v>
      </c>
      <c r="J63" s="63"/>
      <c r="K63" s="63"/>
      <c r="L63" s="63"/>
      <c r="M63" s="63"/>
    </row>
    <row r="64" spans="1:13" ht="133.5" customHeight="1">
      <c r="A64" s="28">
        <f t="shared" si="0"/>
        <v>50</v>
      </c>
      <c r="B64" s="26" t="s">
        <v>339</v>
      </c>
      <c r="C64" s="28"/>
      <c r="D64" s="68" t="s">
        <v>331</v>
      </c>
      <c r="E64" s="68" t="s">
        <v>338</v>
      </c>
      <c r="F64" s="68"/>
      <c r="G64" s="69">
        <f>G66</f>
        <v>2032</v>
      </c>
      <c r="H64" s="69">
        <f>H66</f>
        <v>0</v>
      </c>
      <c r="I64" s="69">
        <f>I66</f>
        <v>0</v>
      </c>
      <c r="J64" s="63"/>
      <c r="K64" s="63"/>
      <c r="L64" s="63"/>
      <c r="M64" s="63"/>
    </row>
    <row r="65" spans="1:13" ht="45" customHeight="1">
      <c r="A65" s="28">
        <f t="shared" si="0"/>
        <v>51</v>
      </c>
      <c r="B65" s="26" t="s">
        <v>103</v>
      </c>
      <c r="C65" s="28"/>
      <c r="D65" s="68" t="s">
        <v>331</v>
      </c>
      <c r="E65" s="68" t="s">
        <v>338</v>
      </c>
      <c r="F65" s="68" t="s">
        <v>39</v>
      </c>
      <c r="G65" s="69">
        <v>2032</v>
      </c>
      <c r="H65" s="69">
        <v>0</v>
      </c>
      <c r="I65" s="70">
        <v>0</v>
      </c>
      <c r="J65" s="63"/>
      <c r="K65" s="63"/>
      <c r="L65" s="63"/>
      <c r="M65" s="63"/>
    </row>
    <row r="66" spans="1:13" ht="52.5" customHeight="1">
      <c r="A66" s="28">
        <f t="shared" si="0"/>
        <v>52</v>
      </c>
      <c r="B66" s="26" t="s">
        <v>41</v>
      </c>
      <c r="C66" s="28"/>
      <c r="D66" s="68" t="s">
        <v>331</v>
      </c>
      <c r="E66" s="68" t="s">
        <v>338</v>
      </c>
      <c r="F66" s="68" t="s">
        <v>42</v>
      </c>
      <c r="G66" s="69">
        <v>2032</v>
      </c>
      <c r="H66" s="69">
        <v>0</v>
      </c>
      <c r="I66" s="70">
        <v>0</v>
      </c>
      <c r="J66" s="63"/>
      <c r="K66" s="63"/>
      <c r="L66" s="63"/>
      <c r="M66" s="63"/>
    </row>
    <row r="67" spans="1:13" ht="38.25">
      <c r="A67" s="28">
        <f t="shared" si="0"/>
        <v>53</v>
      </c>
      <c r="B67" s="26" t="s">
        <v>105</v>
      </c>
      <c r="C67" s="28">
        <v>810</v>
      </c>
      <c r="D67" s="68" t="s">
        <v>132</v>
      </c>
      <c r="E67" s="68"/>
      <c r="F67" s="68"/>
      <c r="G67" s="69">
        <f aca="true" t="shared" si="7" ref="G67:I71">G68</f>
        <v>9000</v>
      </c>
      <c r="H67" s="69">
        <f t="shared" si="7"/>
        <v>9000</v>
      </c>
      <c r="I67" s="70">
        <f t="shared" si="7"/>
        <v>9000</v>
      </c>
      <c r="J67" s="63"/>
      <c r="K67" s="63"/>
      <c r="L67" s="63"/>
      <c r="M67" s="63"/>
    </row>
    <row r="68" spans="1:13" ht="63.75">
      <c r="A68" s="28">
        <f t="shared" si="0"/>
        <v>54</v>
      </c>
      <c r="B68" s="26" t="s">
        <v>245</v>
      </c>
      <c r="C68" s="28">
        <v>810</v>
      </c>
      <c r="D68" s="68" t="s">
        <v>132</v>
      </c>
      <c r="E68" s="68" t="s">
        <v>124</v>
      </c>
      <c r="F68" s="68"/>
      <c r="G68" s="69">
        <f t="shared" si="7"/>
        <v>9000</v>
      </c>
      <c r="H68" s="69">
        <f t="shared" si="7"/>
        <v>9000</v>
      </c>
      <c r="I68" s="70">
        <f t="shared" si="7"/>
        <v>9000</v>
      </c>
      <c r="J68" s="63"/>
      <c r="K68" s="63"/>
      <c r="L68" s="63"/>
      <c r="M68" s="63"/>
    </row>
    <row r="69" spans="1:13" ht="38.25">
      <c r="A69" s="28">
        <f t="shared" si="0"/>
        <v>55</v>
      </c>
      <c r="B69" s="26" t="s">
        <v>248</v>
      </c>
      <c r="C69" s="28">
        <v>810</v>
      </c>
      <c r="D69" s="68" t="s">
        <v>132</v>
      </c>
      <c r="E69" s="68" t="s">
        <v>106</v>
      </c>
      <c r="F69" s="68"/>
      <c r="G69" s="69">
        <f t="shared" si="7"/>
        <v>9000</v>
      </c>
      <c r="H69" s="69">
        <f t="shared" si="7"/>
        <v>9000</v>
      </c>
      <c r="I69" s="70">
        <f t="shared" si="7"/>
        <v>9000</v>
      </c>
      <c r="J69" s="63"/>
      <c r="K69" s="63"/>
      <c r="L69" s="63"/>
      <c r="M69" s="63"/>
    </row>
    <row r="70" spans="1:13" ht="140.25">
      <c r="A70" s="28">
        <f t="shared" si="0"/>
        <v>56</v>
      </c>
      <c r="B70" s="26" t="s">
        <v>249</v>
      </c>
      <c r="C70" s="28">
        <v>810</v>
      </c>
      <c r="D70" s="68" t="s">
        <v>132</v>
      </c>
      <c r="E70" s="68" t="s">
        <v>241</v>
      </c>
      <c r="F70" s="68"/>
      <c r="G70" s="69">
        <f t="shared" si="7"/>
        <v>9000</v>
      </c>
      <c r="H70" s="69">
        <f t="shared" si="7"/>
        <v>9000</v>
      </c>
      <c r="I70" s="70">
        <f t="shared" si="7"/>
        <v>9000</v>
      </c>
      <c r="J70" s="63"/>
      <c r="K70" s="63"/>
      <c r="L70" s="63"/>
      <c r="M70" s="63"/>
    </row>
    <row r="71" spans="1:13" ht="38.25">
      <c r="A71" s="28">
        <f t="shared" si="0"/>
        <v>57</v>
      </c>
      <c r="B71" s="26" t="s">
        <v>103</v>
      </c>
      <c r="C71" s="28">
        <v>810</v>
      </c>
      <c r="D71" s="68" t="s">
        <v>132</v>
      </c>
      <c r="E71" s="68" t="s">
        <v>241</v>
      </c>
      <c r="F71" s="68" t="s">
        <v>39</v>
      </c>
      <c r="G71" s="69">
        <f t="shared" si="7"/>
        <v>9000</v>
      </c>
      <c r="H71" s="69">
        <f t="shared" si="7"/>
        <v>9000</v>
      </c>
      <c r="I71" s="70">
        <f t="shared" si="7"/>
        <v>9000</v>
      </c>
      <c r="J71" s="63"/>
      <c r="K71" s="63"/>
      <c r="L71" s="63"/>
      <c r="M71" s="63"/>
    </row>
    <row r="72" spans="1:13" ht="38.25">
      <c r="A72" s="28">
        <f t="shared" si="0"/>
        <v>58</v>
      </c>
      <c r="B72" s="26" t="s">
        <v>41</v>
      </c>
      <c r="C72" s="28">
        <v>810</v>
      </c>
      <c r="D72" s="68" t="s">
        <v>132</v>
      </c>
      <c r="E72" s="68" t="s">
        <v>241</v>
      </c>
      <c r="F72" s="68" t="s">
        <v>42</v>
      </c>
      <c r="G72" s="69">
        <v>9000</v>
      </c>
      <c r="H72" s="69">
        <v>9000</v>
      </c>
      <c r="I72" s="70">
        <v>9000</v>
      </c>
      <c r="J72" s="63"/>
      <c r="K72" s="63"/>
      <c r="L72" s="63"/>
      <c r="M72" s="63"/>
    </row>
    <row r="73" spans="1:13" ht="12.75">
      <c r="A73" s="28">
        <f t="shared" si="0"/>
        <v>59</v>
      </c>
      <c r="B73" s="26" t="s">
        <v>153</v>
      </c>
      <c r="C73" s="28">
        <v>810</v>
      </c>
      <c r="D73" s="68" t="s">
        <v>121</v>
      </c>
      <c r="E73" s="68"/>
      <c r="F73" s="68"/>
      <c r="G73" s="74">
        <f aca="true" t="shared" si="8" ref="G73:I75">G74</f>
        <v>159722.83000000002</v>
      </c>
      <c r="H73" s="69">
        <f t="shared" si="8"/>
        <v>121344</v>
      </c>
      <c r="I73" s="70">
        <f t="shared" si="8"/>
        <v>130701</v>
      </c>
      <c r="J73" s="63"/>
      <c r="K73" s="63"/>
      <c r="L73" s="63"/>
      <c r="M73" s="63"/>
    </row>
    <row r="74" spans="1:13" ht="25.5">
      <c r="A74" s="28">
        <f t="shared" si="0"/>
        <v>60</v>
      </c>
      <c r="B74" s="26" t="s">
        <v>175</v>
      </c>
      <c r="C74" s="28">
        <v>810</v>
      </c>
      <c r="D74" s="68" t="s">
        <v>133</v>
      </c>
      <c r="E74" s="68"/>
      <c r="F74" s="68"/>
      <c r="G74" s="69">
        <f t="shared" si="8"/>
        <v>159722.83000000002</v>
      </c>
      <c r="H74" s="69">
        <f t="shared" si="8"/>
        <v>121344</v>
      </c>
      <c r="I74" s="70">
        <f t="shared" si="8"/>
        <v>130701</v>
      </c>
      <c r="J74" s="63"/>
      <c r="K74" s="63"/>
      <c r="L74" s="63"/>
      <c r="M74" s="63"/>
    </row>
    <row r="75" spans="1:13" ht="63.75">
      <c r="A75" s="28">
        <f t="shared" si="0"/>
        <v>61</v>
      </c>
      <c r="B75" s="26" t="s">
        <v>245</v>
      </c>
      <c r="C75" s="28">
        <v>810</v>
      </c>
      <c r="D75" s="68" t="s">
        <v>133</v>
      </c>
      <c r="E75" s="68" t="s">
        <v>124</v>
      </c>
      <c r="F75" s="68"/>
      <c r="G75" s="69">
        <f t="shared" si="8"/>
        <v>159722.83000000002</v>
      </c>
      <c r="H75" s="69">
        <f t="shared" si="8"/>
        <v>121344</v>
      </c>
      <c r="I75" s="70">
        <f t="shared" si="8"/>
        <v>130701</v>
      </c>
      <c r="J75" s="63"/>
      <c r="K75" s="63"/>
      <c r="L75" s="63"/>
      <c r="M75" s="63"/>
    </row>
    <row r="76" spans="1:13" ht="51">
      <c r="A76" s="28">
        <f t="shared" si="0"/>
        <v>62</v>
      </c>
      <c r="B76" s="26" t="s">
        <v>250</v>
      </c>
      <c r="C76" s="28">
        <v>810</v>
      </c>
      <c r="D76" s="68" t="s">
        <v>133</v>
      </c>
      <c r="E76" s="68" t="s">
        <v>292</v>
      </c>
      <c r="F76" s="68"/>
      <c r="G76" s="69">
        <f>G80+G83+G77+G86</f>
        <v>159722.83000000002</v>
      </c>
      <c r="H76" s="69">
        <f>H80+H83+H77+H86</f>
        <v>121344</v>
      </c>
      <c r="I76" s="69">
        <f>I80+I83+I77+I86</f>
        <v>130701</v>
      </c>
      <c r="J76" s="63"/>
      <c r="K76" s="63"/>
      <c r="L76" s="63"/>
      <c r="M76" s="63"/>
    </row>
    <row r="77" spans="1:13" ht="165.75">
      <c r="A77" s="28">
        <f t="shared" si="0"/>
        <v>63</v>
      </c>
      <c r="B77" s="26" t="s">
        <v>343</v>
      </c>
      <c r="C77" s="28">
        <v>810</v>
      </c>
      <c r="D77" s="68" t="s">
        <v>133</v>
      </c>
      <c r="E77" s="68" t="s">
        <v>342</v>
      </c>
      <c r="F77" s="68"/>
      <c r="G77" s="69">
        <f>G78</f>
        <v>70500</v>
      </c>
      <c r="H77" s="69">
        <f>H78</f>
        <v>73244</v>
      </c>
      <c r="I77" s="70">
        <f>I78</f>
        <v>76101</v>
      </c>
      <c r="J77" s="63"/>
      <c r="K77" s="63"/>
      <c r="L77" s="63"/>
      <c r="M77" s="63"/>
    </row>
    <row r="78" spans="1:13" ht="38.25">
      <c r="A78" s="28">
        <f t="shared" si="0"/>
        <v>64</v>
      </c>
      <c r="B78" s="26" t="s">
        <v>103</v>
      </c>
      <c r="C78" s="28">
        <v>810</v>
      </c>
      <c r="D78" s="68" t="s">
        <v>133</v>
      </c>
      <c r="E78" s="68" t="s">
        <v>342</v>
      </c>
      <c r="F78" s="68" t="s">
        <v>39</v>
      </c>
      <c r="G78" s="69">
        <f aca="true" t="shared" si="9" ref="G78:I81">G79</f>
        <v>70500</v>
      </c>
      <c r="H78" s="69">
        <f t="shared" si="9"/>
        <v>73244</v>
      </c>
      <c r="I78" s="70">
        <f t="shared" si="9"/>
        <v>76101</v>
      </c>
      <c r="J78" s="63"/>
      <c r="K78" s="63"/>
      <c r="L78" s="63"/>
      <c r="M78" s="63"/>
    </row>
    <row r="79" spans="1:13" ht="38.25">
      <c r="A79" s="28">
        <f t="shared" si="0"/>
        <v>65</v>
      </c>
      <c r="B79" s="26" t="s">
        <v>41</v>
      </c>
      <c r="C79" s="28">
        <v>810</v>
      </c>
      <c r="D79" s="68" t="s">
        <v>133</v>
      </c>
      <c r="E79" s="68" t="s">
        <v>342</v>
      </c>
      <c r="F79" s="68" t="s">
        <v>42</v>
      </c>
      <c r="G79" s="69">
        <v>70500</v>
      </c>
      <c r="H79" s="69">
        <v>73244</v>
      </c>
      <c r="I79" s="70">
        <v>76101</v>
      </c>
      <c r="J79" s="63"/>
      <c r="K79" s="63"/>
      <c r="L79" s="63"/>
      <c r="M79" s="63"/>
    </row>
    <row r="80" spans="1:13" ht="178.5">
      <c r="A80" s="28">
        <f t="shared" si="0"/>
        <v>66</v>
      </c>
      <c r="B80" s="26" t="s">
        <v>251</v>
      </c>
      <c r="C80" s="28">
        <v>810</v>
      </c>
      <c r="D80" s="68" t="s">
        <v>133</v>
      </c>
      <c r="E80" s="68" t="s">
        <v>293</v>
      </c>
      <c r="F80" s="68"/>
      <c r="G80" s="69">
        <f t="shared" si="9"/>
        <v>15000</v>
      </c>
      <c r="H80" s="69">
        <f t="shared" si="9"/>
        <v>0</v>
      </c>
      <c r="I80" s="70">
        <f t="shared" si="9"/>
        <v>0</v>
      </c>
      <c r="J80" s="63"/>
      <c r="K80" s="63"/>
      <c r="L80" s="63"/>
      <c r="M80" s="63"/>
    </row>
    <row r="81" spans="1:13" ht="38.25">
      <c r="A81" s="28">
        <f t="shared" si="0"/>
        <v>67</v>
      </c>
      <c r="B81" s="26" t="s">
        <v>103</v>
      </c>
      <c r="C81" s="28">
        <v>810</v>
      </c>
      <c r="D81" s="68" t="s">
        <v>133</v>
      </c>
      <c r="E81" s="68" t="s">
        <v>293</v>
      </c>
      <c r="F81" s="68" t="s">
        <v>39</v>
      </c>
      <c r="G81" s="69">
        <f t="shared" si="9"/>
        <v>15000</v>
      </c>
      <c r="H81" s="69">
        <f t="shared" si="9"/>
        <v>0</v>
      </c>
      <c r="I81" s="70">
        <f t="shared" si="9"/>
        <v>0</v>
      </c>
      <c r="J81" s="63"/>
      <c r="K81" s="63"/>
      <c r="L81" s="63"/>
      <c r="M81" s="63"/>
    </row>
    <row r="82" spans="1:13" ht="38.25">
      <c r="A82" s="28">
        <f t="shared" si="0"/>
        <v>68</v>
      </c>
      <c r="B82" s="26" t="s">
        <v>41</v>
      </c>
      <c r="C82" s="28">
        <v>810</v>
      </c>
      <c r="D82" s="68" t="s">
        <v>133</v>
      </c>
      <c r="E82" s="68" t="s">
        <v>293</v>
      </c>
      <c r="F82" s="68" t="s">
        <v>42</v>
      </c>
      <c r="G82" s="69">
        <v>15000</v>
      </c>
      <c r="H82" s="69">
        <v>0</v>
      </c>
      <c r="I82" s="70">
        <v>0</v>
      </c>
      <c r="J82" s="63"/>
      <c r="K82" s="63"/>
      <c r="L82" s="63"/>
      <c r="M82" s="63"/>
    </row>
    <row r="83" spans="1:13" ht="178.5">
      <c r="A83" s="28">
        <f t="shared" si="0"/>
        <v>69</v>
      </c>
      <c r="B83" s="26" t="s">
        <v>251</v>
      </c>
      <c r="C83" s="28">
        <v>810</v>
      </c>
      <c r="D83" s="68" t="s">
        <v>133</v>
      </c>
      <c r="E83" s="68" t="s">
        <v>294</v>
      </c>
      <c r="F83" s="68"/>
      <c r="G83" s="69">
        <f aca="true" t="shared" si="10" ref="G83:I84">G84</f>
        <v>73376.83</v>
      </c>
      <c r="H83" s="69">
        <f t="shared" si="10"/>
        <v>48100</v>
      </c>
      <c r="I83" s="70">
        <f t="shared" si="10"/>
        <v>54600</v>
      </c>
      <c r="J83" s="63"/>
      <c r="K83" s="63"/>
      <c r="L83" s="63"/>
      <c r="M83" s="63"/>
    </row>
    <row r="84" spans="1:13" ht="38.25">
      <c r="A84" s="28">
        <f t="shared" si="0"/>
        <v>70</v>
      </c>
      <c r="B84" s="26" t="s">
        <v>103</v>
      </c>
      <c r="C84" s="28">
        <v>810</v>
      </c>
      <c r="D84" s="68" t="s">
        <v>133</v>
      </c>
      <c r="E84" s="68" t="s">
        <v>294</v>
      </c>
      <c r="F84" s="68" t="s">
        <v>39</v>
      </c>
      <c r="G84" s="69">
        <f t="shared" si="10"/>
        <v>73376.83</v>
      </c>
      <c r="H84" s="69">
        <f t="shared" si="10"/>
        <v>48100</v>
      </c>
      <c r="I84" s="70">
        <f t="shared" si="10"/>
        <v>54600</v>
      </c>
      <c r="J84" s="63"/>
      <c r="K84" s="63"/>
      <c r="L84" s="63"/>
      <c r="M84" s="63"/>
    </row>
    <row r="85" spans="1:13" ht="38.25">
      <c r="A85" s="28">
        <f t="shared" si="0"/>
        <v>71</v>
      </c>
      <c r="B85" s="26" t="s">
        <v>41</v>
      </c>
      <c r="C85" s="28">
        <v>810</v>
      </c>
      <c r="D85" s="68" t="s">
        <v>133</v>
      </c>
      <c r="E85" s="68" t="s">
        <v>294</v>
      </c>
      <c r="F85" s="68" t="s">
        <v>42</v>
      </c>
      <c r="G85" s="69">
        <v>73376.83</v>
      </c>
      <c r="H85" s="69">
        <v>48100</v>
      </c>
      <c r="I85" s="70">
        <v>54600</v>
      </c>
      <c r="J85" s="63"/>
      <c r="K85" s="63"/>
      <c r="L85" s="63"/>
      <c r="M85" s="63"/>
    </row>
    <row r="86" spans="1:13" ht="178.5">
      <c r="A86" s="28">
        <f t="shared" si="0"/>
        <v>72</v>
      </c>
      <c r="B86" s="26" t="s">
        <v>341</v>
      </c>
      <c r="C86" s="28">
        <v>810</v>
      </c>
      <c r="D86" s="68" t="s">
        <v>133</v>
      </c>
      <c r="E86" s="68" t="s">
        <v>340</v>
      </c>
      <c r="F86" s="68"/>
      <c r="G86" s="69">
        <f aca="true" t="shared" si="11" ref="G86:I87">G87</f>
        <v>846</v>
      </c>
      <c r="H86" s="69">
        <f t="shared" si="11"/>
        <v>0</v>
      </c>
      <c r="I86" s="69">
        <f t="shared" si="11"/>
        <v>0</v>
      </c>
      <c r="J86" s="63"/>
      <c r="K86" s="63"/>
      <c r="L86" s="63"/>
      <c r="M86" s="63"/>
    </row>
    <row r="87" spans="1:13" ht="38.25">
      <c r="A87" s="28">
        <f t="shared" si="0"/>
        <v>73</v>
      </c>
      <c r="B87" s="26" t="s">
        <v>103</v>
      </c>
      <c r="C87" s="28">
        <v>810</v>
      </c>
      <c r="D87" s="68" t="s">
        <v>133</v>
      </c>
      <c r="E87" s="68" t="s">
        <v>340</v>
      </c>
      <c r="F87" s="68" t="s">
        <v>39</v>
      </c>
      <c r="G87" s="69">
        <f t="shared" si="11"/>
        <v>846</v>
      </c>
      <c r="H87" s="69">
        <f t="shared" si="11"/>
        <v>0</v>
      </c>
      <c r="I87" s="69">
        <f t="shared" si="11"/>
        <v>0</v>
      </c>
      <c r="J87" s="63"/>
      <c r="K87" s="63"/>
      <c r="L87" s="63"/>
      <c r="M87" s="63"/>
    </row>
    <row r="88" spans="1:13" ht="38.25">
      <c r="A88" s="28">
        <f t="shared" si="0"/>
        <v>74</v>
      </c>
      <c r="B88" s="26" t="s">
        <v>41</v>
      </c>
      <c r="C88" s="28">
        <v>810</v>
      </c>
      <c r="D88" s="68" t="s">
        <v>133</v>
      </c>
      <c r="E88" s="68" t="s">
        <v>340</v>
      </c>
      <c r="F88" s="68" t="s">
        <v>42</v>
      </c>
      <c r="G88" s="69">
        <v>846</v>
      </c>
      <c r="H88" s="69">
        <v>0</v>
      </c>
      <c r="I88" s="70">
        <v>0</v>
      </c>
      <c r="J88" s="63"/>
      <c r="K88" s="63"/>
      <c r="L88" s="63"/>
      <c r="M88" s="63"/>
    </row>
    <row r="89" spans="1:13" ht="12.75">
      <c r="A89" s="28">
        <f t="shared" si="0"/>
        <v>75</v>
      </c>
      <c r="B89" s="26" t="s">
        <v>160</v>
      </c>
      <c r="C89" s="28">
        <v>810</v>
      </c>
      <c r="D89" s="68" t="s">
        <v>134</v>
      </c>
      <c r="E89" s="68"/>
      <c r="F89" s="68"/>
      <c r="G89" s="74">
        <f>G96+G90</f>
        <v>256046.19</v>
      </c>
      <c r="H89" s="74">
        <f>H96+H90</f>
        <v>44490</v>
      </c>
      <c r="I89" s="74">
        <f>I96+I90</f>
        <v>44490</v>
      </c>
      <c r="J89" s="63"/>
      <c r="K89" s="63"/>
      <c r="L89" s="63"/>
      <c r="M89" s="63"/>
    </row>
    <row r="90" spans="1:13" s="65" customFormat="1" ht="12.75">
      <c r="A90" s="28">
        <f t="shared" si="0"/>
        <v>76</v>
      </c>
      <c r="B90" s="76" t="s">
        <v>303</v>
      </c>
      <c r="C90" s="29">
        <v>810</v>
      </c>
      <c r="D90" s="77" t="s">
        <v>300</v>
      </c>
      <c r="E90" s="77"/>
      <c r="F90" s="77"/>
      <c r="G90" s="78">
        <f aca="true" t="shared" si="12" ref="G90:I94">G91</f>
        <v>20000</v>
      </c>
      <c r="H90" s="78">
        <f t="shared" si="12"/>
        <v>20000</v>
      </c>
      <c r="I90" s="78">
        <f t="shared" si="12"/>
        <v>20000</v>
      </c>
      <c r="J90" s="64"/>
      <c r="K90" s="64"/>
      <c r="L90" s="64"/>
      <c r="M90" s="64"/>
    </row>
    <row r="91" spans="1:13" ht="63.75">
      <c r="A91" s="28">
        <f t="shared" si="0"/>
        <v>77</v>
      </c>
      <c r="B91" s="26" t="s">
        <v>245</v>
      </c>
      <c r="C91" s="28">
        <v>810</v>
      </c>
      <c r="D91" s="68" t="s">
        <v>300</v>
      </c>
      <c r="E91" s="68" t="s">
        <v>124</v>
      </c>
      <c r="F91" s="68"/>
      <c r="G91" s="74">
        <f t="shared" si="12"/>
        <v>20000</v>
      </c>
      <c r="H91" s="74">
        <f t="shared" si="12"/>
        <v>20000</v>
      </c>
      <c r="I91" s="74">
        <f t="shared" si="12"/>
        <v>20000</v>
      </c>
      <c r="J91" s="63"/>
      <c r="K91" s="63"/>
      <c r="L91" s="63"/>
      <c r="M91" s="63"/>
    </row>
    <row r="92" spans="1:13" ht="38.25">
      <c r="A92" s="28">
        <f t="shared" si="0"/>
        <v>78</v>
      </c>
      <c r="B92" s="26" t="s">
        <v>246</v>
      </c>
      <c r="C92" s="28">
        <v>810</v>
      </c>
      <c r="D92" s="68" t="s">
        <v>300</v>
      </c>
      <c r="E92" s="68" t="s">
        <v>123</v>
      </c>
      <c r="F92" s="68"/>
      <c r="G92" s="74">
        <f t="shared" si="12"/>
        <v>20000</v>
      </c>
      <c r="H92" s="74">
        <f t="shared" si="12"/>
        <v>20000</v>
      </c>
      <c r="I92" s="74">
        <f t="shared" si="12"/>
        <v>20000</v>
      </c>
      <c r="J92" s="63"/>
      <c r="K92" s="63"/>
      <c r="L92" s="63"/>
      <c r="M92" s="63"/>
    </row>
    <row r="93" spans="1:13" ht="127.5">
      <c r="A93" s="28">
        <f t="shared" si="0"/>
        <v>79</v>
      </c>
      <c r="B93" s="26" t="s">
        <v>302</v>
      </c>
      <c r="C93" s="28">
        <v>810</v>
      </c>
      <c r="D93" s="68" t="s">
        <v>300</v>
      </c>
      <c r="E93" s="68" t="s">
        <v>301</v>
      </c>
      <c r="F93" s="68"/>
      <c r="G93" s="74">
        <f t="shared" si="12"/>
        <v>20000</v>
      </c>
      <c r="H93" s="74">
        <f t="shared" si="12"/>
        <v>20000</v>
      </c>
      <c r="I93" s="74">
        <f t="shared" si="12"/>
        <v>20000</v>
      </c>
      <c r="J93" s="63"/>
      <c r="K93" s="63"/>
      <c r="L93" s="63"/>
      <c r="M93" s="63"/>
    </row>
    <row r="94" spans="1:13" ht="38.25">
      <c r="A94" s="28">
        <f t="shared" si="0"/>
        <v>80</v>
      </c>
      <c r="B94" s="26" t="s">
        <v>103</v>
      </c>
      <c r="C94" s="28">
        <v>810</v>
      </c>
      <c r="D94" s="68" t="s">
        <v>300</v>
      </c>
      <c r="E94" s="68" t="s">
        <v>301</v>
      </c>
      <c r="F94" s="68" t="s">
        <v>39</v>
      </c>
      <c r="G94" s="74">
        <f t="shared" si="12"/>
        <v>20000</v>
      </c>
      <c r="H94" s="74">
        <f t="shared" si="12"/>
        <v>20000</v>
      </c>
      <c r="I94" s="74">
        <f t="shared" si="12"/>
        <v>20000</v>
      </c>
      <c r="J94" s="63"/>
      <c r="K94" s="63"/>
      <c r="L94" s="63"/>
      <c r="M94" s="63"/>
    </row>
    <row r="95" spans="1:13" ht="38.25">
      <c r="A95" s="28">
        <f t="shared" si="0"/>
        <v>81</v>
      </c>
      <c r="B95" s="26" t="s">
        <v>41</v>
      </c>
      <c r="C95" s="28">
        <v>810</v>
      </c>
      <c r="D95" s="68" t="s">
        <v>300</v>
      </c>
      <c r="E95" s="68" t="s">
        <v>301</v>
      </c>
      <c r="F95" s="68" t="s">
        <v>42</v>
      </c>
      <c r="G95" s="74">
        <v>20000</v>
      </c>
      <c r="H95" s="69">
        <v>20000</v>
      </c>
      <c r="I95" s="70">
        <v>20000</v>
      </c>
      <c r="J95" s="63"/>
      <c r="K95" s="63"/>
      <c r="L95" s="63"/>
      <c r="M95" s="63"/>
    </row>
    <row r="96" spans="1:13" ht="12.75">
      <c r="A96" s="28">
        <f t="shared" si="0"/>
        <v>82</v>
      </c>
      <c r="B96" s="26" t="s">
        <v>161</v>
      </c>
      <c r="C96" s="28">
        <v>810</v>
      </c>
      <c r="D96" s="68" t="s">
        <v>135</v>
      </c>
      <c r="E96" s="68"/>
      <c r="F96" s="68"/>
      <c r="G96" s="74">
        <f aca="true" t="shared" si="13" ref="G96:I98">G97</f>
        <v>236046.19</v>
      </c>
      <c r="H96" s="69">
        <f t="shared" si="13"/>
        <v>24490</v>
      </c>
      <c r="I96" s="70">
        <f t="shared" si="13"/>
        <v>24490</v>
      </c>
      <c r="J96" s="63"/>
      <c r="K96" s="63"/>
      <c r="L96" s="63"/>
      <c r="M96" s="63"/>
    </row>
    <row r="97" spans="1:13" ht="63.75">
      <c r="A97" s="28">
        <f t="shared" si="0"/>
        <v>83</v>
      </c>
      <c r="B97" s="26" t="s">
        <v>245</v>
      </c>
      <c r="C97" s="28">
        <v>810</v>
      </c>
      <c r="D97" s="68" t="s">
        <v>135</v>
      </c>
      <c r="E97" s="68" t="s">
        <v>124</v>
      </c>
      <c r="F97" s="68"/>
      <c r="G97" s="69">
        <f t="shared" si="13"/>
        <v>236046.19</v>
      </c>
      <c r="H97" s="69">
        <f t="shared" si="13"/>
        <v>24490</v>
      </c>
      <c r="I97" s="70">
        <f t="shared" si="13"/>
        <v>24490</v>
      </c>
      <c r="J97" s="63"/>
      <c r="K97" s="63"/>
      <c r="L97" s="63"/>
      <c r="M97" s="63"/>
    </row>
    <row r="98" spans="1:13" ht="38.25">
      <c r="A98" s="28">
        <f t="shared" si="0"/>
        <v>84</v>
      </c>
      <c r="B98" s="26" t="s">
        <v>246</v>
      </c>
      <c r="C98" s="28">
        <v>810</v>
      </c>
      <c r="D98" s="68" t="s">
        <v>135</v>
      </c>
      <c r="E98" s="68" t="s">
        <v>123</v>
      </c>
      <c r="F98" s="68"/>
      <c r="G98" s="69">
        <f>G99+G102</f>
        <v>236046.19</v>
      </c>
      <c r="H98" s="69">
        <f t="shared" si="13"/>
        <v>24490</v>
      </c>
      <c r="I98" s="69">
        <f t="shared" si="13"/>
        <v>24490</v>
      </c>
      <c r="J98" s="63"/>
      <c r="K98" s="63"/>
      <c r="L98" s="63"/>
      <c r="M98" s="63"/>
    </row>
    <row r="99" spans="1:13" ht="114.75">
      <c r="A99" s="28">
        <f t="shared" si="0"/>
        <v>85</v>
      </c>
      <c r="B99" s="26" t="s">
        <v>252</v>
      </c>
      <c r="C99" s="28">
        <v>810</v>
      </c>
      <c r="D99" s="68" t="s">
        <v>135</v>
      </c>
      <c r="E99" s="68" t="s">
        <v>240</v>
      </c>
      <c r="F99" s="68"/>
      <c r="G99" s="69">
        <f aca="true" t="shared" si="14" ref="G99:I100">G100</f>
        <v>43262.19</v>
      </c>
      <c r="H99" s="69">
        <f t="shared" si="14"/>
        <v>24490</v>
      </c>
      <c r="I99" s="70">
        <f t="shared" si="14"/>
        <v>24490</v>
      </c>
      <c r="J99" s="63"/>
      <c r="K99" s="63"/>
      <c r="L99" s="63"/>
      <c r="M99" s="63"/>
    </row>
    <row r="100" spans="1:13" ht="38.25">
      <c r="A100" s="28">
        <f t="shared" si="0"/>
        <v>86</v>
      </c>
      <c r="B100" s="26" t="s">
        <v>103</v>
      </c>
      <c r="C100" s="28">
        <v>810</v>
      </c>
      <c r="D100" s="68" t="s">
        <v>135</v>
      </c>
      <c r="E100" s="68" t="s">
        <v>240</v>
      </c>
      <c r="F100" s="68" t="s">
        <v>39</v>
      </c>
      <c r="G100" s="69">
        <f t="shared" si="14"/>
        <v>43262.19</v>
      </c>
      <c r="H100" s="69">
        <f t="shared" si="14"/>
        <v>24490</v>
      </c>
      <c r="I100" s="70">
        <f t="shared" si="14"/>
        <v>24490</v>
      </c>
      <c r="J100" s="63"/>
      <c r="K100" s="63"/>
      <c r="L100" s="63"/>
      <c r="M100" s="63"/>
    </row>
    <row r="101" spans="1:13" ht="38.25">
      <c r="A101" s="28">
        <f t="shared" si="0"/>
        <v>87</v>
      </c>
      <c r="B101" s="26" t="s">
        <v>41</v>
      </c>
      <c r="C101" s="28">
        <v>810</v>
      </c>
      <c r="D101" s="68" t="s">
        <v>135</v>
      </c>
      <c r="E101" s="68" t="s">
        <v>240</v>
      </c>
      <c r="F101" s="68" t="s">
        <v>42</v>
      </c>
      <c r="G101" s="69">
        <v>43262.19</v>
      </c>
      <c r="H101" s="69">
        <v>24490</v>
      </c>
      <c r="I101" s="70">
        <v>24490</v>
      </c>
      <c r="J101" s="63"/>
      <c r="K101" s="63"/>
      <c r="L101" s="63"/>
      <c r="M101" s="63"/>
    </row>
    <row r="102" spans="1:13" ht="163.5" customHeight="1">
      <c r="A102" s="28">
        <f aca="true" t="shared" si="15" ref="A102:A113">A101+1</f>
        <v>88</v>
      </c>
      <c r="B102" s="26" t="s">
        <v>358</v>
      </c>
      <c r="C102" s="28">
        <v>810</v>
      </c>
      <c r="D102" s="68" t="s">
        <v>135</v>
      </c>
      <c r="E102" s="68" t="s">
        <v>357</v>
      </c>
      <c r="F102" s="68"/>
      <c r="G102" s="69">
        <f>G103</f>
        <v>192784</v>
      </c>
      <c r="H102" s="69"/>
      <c r="I102" s="70"/>
      <c r="J102" s="63"/>
      <c r="K102" s="63"/>
      <c r="L102" s="63"/>
      <c r="M102" s="63"/>
    </row>
    <row r="103" spans="1:13" ht="41.25" customHeight="1">
      <c r="A103" s="28">
        <f t="shared" si="15"/>
        <v>89</v>
      </c>
      <c r="B103" s="26" t="s">
        <v>103</v>
      </c>
      <c r="C103" s="28">
        <v>810</v>
      </c>
      <c r="D103" s="68" t="s">
        <v>135</v>
      </c>
      <c r="E103" s="68" t="s">
        <v>357</v>
      </c>
      <c r="F103" s="68" t="s">
        <v>39</v>
      </c>
      <c r="G103" s="69">
        <f>G104</f>
        <v>192784</v>
      </c>
      <c r="H103" s="69"/>
      <c r="I103" s="70"/>
      <c r="J103" s="63"/>
      <c r="K103" s="63"/>
      <c r="L103" s="63"/>
      <c r="M103" s="63"/>
    </row>
    <row r="104" spans="1:13" ht="38.25">
      <c r="A104" s="28">
        <f t="shared" si="15"/>
        <v>90</v>
      </c>
      <c r="B104" s="26" t="s">
        <v>41</v>
      </c>
      <c r="C104" s="28">
        <v>810</v>
      </c>
      <c r="D104" s="68" t="s">
        <v>135</v>
      </c>
      <c r="E104" s="68" t="s">
        <v>357</v>
      </c>
      <c r="F104" s="68" t="s">
        <v>42</v>
      </c>
      <c r="G104" s="69">
        <v>192784</v>
      </c>
      <c r="H104" s="69"/>
      <c r="I104" s="70"/>
      <c r="J104" s="63"/>
      <c r="K104" s="63"/>
      <c r="L104" s="63"/>
      <c r="M104" s="63"/>
    </row>
    <row r="105" spans="1:13" ht="23.25" customHeight="1">
      <c r="A105" s="28">
        <f t="shared" si="15"/>
        <v>91</v>
      </c>
      <c r="B105" s="26" t="s">
        <v>162</v>
      </c>
      <c r="C105" s="28">
        <v>810</v>
      </c>
      <c r="D105" s="68" t="s">
        <v>136</v>
      </c>
      <c r="E105" s="79"/>
      <c r="F105" s="68"/>
      <c r="G105" s="74">
        <f aca="true" t="shared" si="16" ref="G105:G110">G106</f>
        <v>151216</v>
      </c>
      <c r="H105" s="69">
        <f aca="true" t="shared" si="17" ref="H105:H110">H106</f>
        <v>151216</v>
      </c>
      <c r="I105" s="70">
        <f>+H105</f>
        <v>151216</v>
      </c>
      <c r="J105" s="63"/>
      <c r="K105" s="63"/>
      <c r="L105" s="63"/>
      <c r="M105" s="63"/>
    </row>
    <row r="106" spans="1:13" ht="12.75">
      <c r="A106" s="28">
        <f t="shared" si="15"/>
        <v>92</v>
      </c>
      <c r="B106" s="26" t="s">
        <v>107</v>
      </c>
      <c r="C106" s="28">
        <v>810</v>
      </c>
      <c r="D106" s="68" t="s">
        <v>137</v>
      </c>
      <c r="E106" s="79"/>
      <c r="F106" s="68"/>
      <c r="G106" s="69">
        <f t="shared" si="16"/>
        <v>151216</v>
      </c>
      <c r="H106" s="69">
        <f t="shared" si="17"/>
        <v>151216</v>
      </c>
      <c r="I106" s="70">
        <f>+H106</f>
        <v>151216</v>
      </c>
      <c r="J106" s="63"/>
      <c r="K106" s="63"/>
      <c r="L106" s="63"/>
      <c r="M106" s="63"/>
    </row>
    <row r="107" spans="1:13" ht="63.75">
      <c r="A107" s="28">
        <f t="shared" si="15"/>
        <v>93</v>
      </c>
      <c r="B107" s="26" t="s">
        <v>245</v>
      </c>
      <c r="C107" s="28">
        <v>810</v>
      </c>
      <c r="D107" s="68" t="s">
        <v>137</v>
      </c>
      <c r="E107" s="68" t="s">
        <v>124</v>
      </c>
      <c r="F107" s="68"/>
      <c r="G107" s="69">
        <f t="shared" si="16"/>
        <v>151216</v>
      </c>
      <c r="H107" s="69">
        <f t="shared" si="17"/>
        <v>151216</v>
      </c>
      <c r="I107" s="70">
        <f>I108</f>
        <v>151216</v>
      </c>
      <c r="J107" s="63"/>
      <c r="K107" s="63"/>
      <c r="L107" s="63"/>
      <c r="M107" s="63"/>
    </row>
    <row r="108" spans="1:13" ht="38.25">
      <c r="A108" s="28">
        <f t="shared" si="15"/>
        <v>94</v>
      </c>
      <c r="B108" s="26" t="s">
        <v>3</v>
      </c>
      <c r="C108" s="28">
        <v>810</v>
      </c>
      <c r="D108" s="68" t="s">
        <v>137</v>
      </c>
      <c r="E108" s="68" t="s">
        <v>0</v>
      </c>
      <c r="F108" s="68"/>
      <c r="G108" s="69">
        <f t="shared" si="16"/>
        <v>151216</v>
      </c>
      <c r="H108" s="69">
        <f t="shared" si="17"/>
        <v>151216</v>
      </c>
      <c r="I108" s="70">
        <f>I109</f>
        <v>151216</v>
      </c>
      <c r="J108" s="63"/>
      <c r="K108" s="63"/>
      <c r="L108" s="63"/>
      <c r="M108" s="63"/>
    </row>
    <row r="109" spans="1:13" ht="229.5">
      <c r="A109" s="28">
        <f t="shared" si="15"/>
        <v>95</v>
      </c>
      <c r="B109" s="26" t="s">
        <v>2</v>
      </c>
      <c r="C109" s="28">
        <v>810</v>
      </c>
      <c r="D109" s="68" t="s">
        <v>137</v>
      </c>
      <c r="E109" s="68" t="s">
        <v>1</v>
      </c>
      <c r="F109" s="68"/>
      <c r="G109" s="69">
        <f t="shared" si="16"/>
        <v>151216</v>
      </c>
      <c r="H109" s="69">
        <f t="shared" si="17"/>
        <v>151216</v>
      </c>
      <c r="I109" s="70">
        <f>I110</f>
        <v>151216</v>
      </c>
      <c r="J109" s="63"/>
      <c r="K109" s="63"/>
      <c r="L109" s="63"/>
      <c r="M109" s="63"/>
    </row>
    <row r="110" spans="1:13" ht="12.75">
      <c r="A110" s="28">
        <f t="shared" si="15"/>
        <v>96</v>
      </c>
      <c r="B110" s="26" t="s">
        <v>108</v>
      </c>
      <c r="C110" s="28">
        <v>810</v>
      </c>
      <c r="D110" s="68" t="s">
        <v>137</v>
      </c>
      <c r="E110" s="68" t="s">
        <v>1</v>
      </c>
      <c r="F110" s="68" t="s">
        <v>154</v>
      </c>
      <c r="G110" s="69">
        <f t="shared" si="16"/>
        <v>151216</v>
      </c>
      <c r="H110" s="69">
        <f t="shared" si="17"/>
        <v>151216</v>
      </c>
      <c r="I110" s="70">
        <f>I111</f>
        <v>151216</v>
      </c>
      <c r="J110" s="63"/>
      <c r="K110" s="63"/>
      <c r="L110" s="63"/>
      <c r="M110" s="63"/>
    </row>
    <row r="111" spans="1:13" ht="12.75">
      <c r="A111" s="28">
        <f t="shared" si="15"/>
        <v>97</v>
      </c>
      <c r="B111" s="26" t="s">
        <v>116</v>
      </c>
      <c r="C111" s="28">
        <v>810</v>
      </c>
      <c r="D111" s="68" t="s">
        <v>137</v>
      </c>
      <c r="E111" s="68" t="s">
        <v>1</v>
      </c>
      <c r="F111" s="68" t="s">
        <v>109</v>
      </c>
      <c r="G111" s="69">
        <v>151216</v>
      </c>
      <c r="H111" s="69">
        <v>151216</v>
      </c>
      <c r="I111" s="70">
        <v>151216</v>
      </c>
      <c r="J111" s="63"/>
      <c r="K111" s="63"/>
      <c r="L111" s="63"/>
      <c r="M111" s="63"/>
    </row>
    <row r="112" spans="1:13" ht="15">
      <c r="A112" s="28">
        <f t="shared" si="15"/>
        <v>98</v>
      </c>
      <c r="B112" s="26" t="s">
        <v>169</v>
      </c>
      <c r="C112" s="28"/>
      <c r="D112" s="68"/>
      <c r="E112" s="79"/>
      <c r="F112" s="68"/>
      <c r="G112" s="69"/>
      <c r="H112" s="46">
        <v>65958</v>
      </c>
      <c r="I112" s="46">
        <v>129980</v>
      </c>
      <c r="J112" s="63"/>
      <c r="K112" s="63"/>
      <c r="L112" s="63"/>
      <c r="M112" s="63"/>
    </row>
    <row r="113" spans="1:13" ht="12.75">
      <c r="A113" s="28">
        <f t="shared" si="15"/>
        <v>99</v>
      </c>
      <c r="B113" s="26" t="s">
        <v>110</v>
      </c>
      <c r="C113" s="28"/>
      <c r="D113" s="68"/>
      <c r="E113" s="79"/>
      <c r="F113" s="68"/>
      <c r="G113" s="80">
        <f>G15</f>
        <v>3221764.6</v>
      </c>
      <c r="H113" s="78">
        <f>H15</f>
        <v>2715050.98</v>
      </c>
      <c r="I113" s="70">
        <f>I15</f>
        <v>2718420.68</v>
      </c>
      <c r="J113" s="63"/>
      <c r="K113" s="63"/>
      <c r="L113" s="63"/>
      <c r="M113" s="63"/>
    </row>
    <row r="114" spans="2:9" ht="15">
      <c r="B114" s="5"/>
      <c r="C114" s="66"/>
      <c r="D114" s="66"/>
      <c r="E114" s="66"/>
      <c r="F114" s="66"/>
      <c r="G114"/>
      <c r="H114" s="109"/>
      <c r="I114" s="110"/>
    </row>
    <row r="115" spans="2:9" ht="12.75">
      <c r="B115" s="5"/>
      <c r="C115" s="42"/>
      <c r="D115" s="42"/>
      <c r="E115" s="42"/>
      <c r="F115" s="42"/>
      <c r="G115" s="111"/>
      <c r="H115" s="111"/>
      <c r="I115" s="111"/>
    </row>
    <row r="116" spans="2:9" ht="12.75">
      <c r="B116" s="5"/>
      <c r="C116" s="42"/>
      <c r="D116" s="42"/>
      <c r="E116" s="42"/>
      <c r="F116" s="42"/>
      <c r="G116" s="5"/>
      <c r="H116" s="5"/>
      <c r="I116" s="5"/>
    </row>
    <row r="117" spans="2:9" ht="12.75">
      <c r="B117" s="5"/>
      <c r="C117" s="42"/>
      <c r="D117" s="42"/>
      <c r="E117" s="42"/>
      <c r="F117" s="42"/>
      <c r="G117" s="5"/>
      <c r="H117" s="5"/>
      <c r="I117" s="5"/>
    </row>
    <row r="118" spans="2:9" ht="12.75">
      <c r="B118" s="5"/>
      <c r="C118" s="42"/>
      <c r="D118" s="42"/>
      <c r="E118" s="42"/>
      <c r="F118" s="42"/>
      <c r="G118" s="5"/>
      <c r="H118" s="5"/>
      <c r="I118" s="5"/>
    </row>
    <row r="119" ht="12.75">
      <c r="G119" s="5"/>
    </row>
  </sheetData>
  <sheetProtection/>
  <mergeCells count="14">
    <mergeCell ref="A12:A13"/>
    <mergeCell ref="I12:I13"/>
    <mergeCell ref="A10:I10"/>
    <mergeCell ref="C12:C13"/>
    <mergeCell ref="B12:B13"/>
    <mergeCell ref="D12:F12"/>
    <mergeCell ref="G12:G13"/>
    <mergeCell ref="D1:I1"/>
    <mergeCell ref="D2:I2"/>
    <mergeCell ref="D3:I3"/>
    <mergeCell ref="H12:H13"/>
    <mergeCell ref="D4:I4"/>
    <mergeCell ref="D5:I5"/>
    <mergeCell ref="D6:I6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4"/>
  <sheetViews>
    <sheetView zoomScale="120" zoomScaleNormal="120" zoomScalePageLayoutView="0" workbookViewId="0" topLeftCell="A96">
      <selection activeCell="A16" sqref="A16:A124"/>
    </sheetView>
  </sheetViews>
  <sheetFormatPr defaultColWidth="9.00390625" defaultRowHeight="12.75"/>
  <cols>
    <col min="1" max="1" width="4.25390625" style="55" customWidth="1"/>
    <col min="2" max="2" width="46.00390625" style="55" customWidth="1"/>
    <col min="3" max="3" width="14.125" style="81" customWidth="1"/>
    <col min="4" max="5" width="5.625" style="55" customWidth="1"/>
    <col min="6" max="6" width="12.375" style="65" customWidth="1"/>
    <col min="7" max="7" width="13.75390625" style="55" customWidth="1"/>
    <col min="8" max="8" width="11.875" style="55" customWidth="1"/>
    <col min="9" max="16384" width="9.00390625" style="55" customWidth="1"/>
  </cols>
  <sheetData>
    <row r="1" spans="1:8" ht="12.75">
      <c r="A1" s="128" t="s">
        <v>355</v>
      </c>
      <c r="B1" s="128"/>
      <c r="C1" s="128"/>
      <c r="D1" s="128"/>
      <c r="E1" s="128"/>
      <c r="F1" s="128"/>
      <c r="G1" s="128"/>
      <c r="H1" s="128"/>
    </row>
    <row r="2" spans="1:8" ht="12.75">
      <c r="A2" s="128" t="s">
        <v>306</v>
      </c>
      <c r="B2" s="128"/>
      <c r="C2" s="128"/>
      <c r="D2" s="128"/>
      <c r="E2" s="128"/>
      <c r="F2" s="128"/>
      <c r="G2" s="128"/>
      <c r="H2" s="128"/>
    </row>
    <row r="3" spans="1:8" s="65" customFormat="1" ht="12.75">
      <c r="A3" s="129" t="s">
        <v>359</v>
      </c>
      <c r="B3" s="129"/>
      <c r="C3" s="129"/>
      <c r="D3" s="129"/>
      <c r="E3" s="129"/>
      <c r="F3" s="129"/>
      <c r="G3" s="129"/>
      <c r="H3" s="129"/>
    </row>
    <row r="4" spans="1:8" ht="12.75">
      <c r="A4" s="128" t="s">
        <v>104</v>
      </c>
      <c r="B4" s="128"/>
      <c r="C4" s="128"/>
      <c r="D4" s="128"/>
      <c r="E4" s="128"/>
      <c r="F4" s="128"/>
      <c r="G4" s="128"/>
      <c r="H4" s="128"/>
    </row>
    <row r="5" spans="1:8" ht="12.75">
      <c r="A5" s="128" t="s">
        <v>306</v>
      </c>
      <c r="B5" s="128"/>
      <c r="C5" s="128"/>
      <c r="D5" s="128"/>
      <c r="E5" s="128"/>
      <c r="F5" s="128"/>
      <c r="G5" s="128"/>
      <c r="H5" s="128"/>
    </row>
    <row r="6" spans="1:8" ht="12.75">
      <c r="A6" s="128" t="s">
        <v>310</v>
      </c>
      <c r="B6" s="128"/>
      <c r="C6" s="128"/>
      <c r="D6" s="128"/>
      <c r="E6" s="128"/>
      <c r="F6" s="128"/>
      <c r="G6" s="128"/>
      <c r="H6" s="128"/>
    </row>
    <row r="7" ht="12.75">
      <c r="A7" s="6"/>
    </row>
    <row r="8" spans="1:8" ht="12.75">
      <c r="A8" s="149" t="s">
        <v>266</v>
      </c>
      <c r="B8" s="149"/>
      <c r="C8" s="149"/>
      <c r="D8" s="149"/>
      <c r="E8" s="149"/>
      <c r="F8" s="149"/>
      <c r="G8" s="149"/>
      <c r="H8" s="149"/>
    </row>
    <row r="9" spans="1:8" ht="33.75" customHeight="1">
      <c r="A9" s="149"/>
      <c r="B9" s="149"/>
      <c r="C9" s="149"/>
      <c r="D9" s="149"/>
      <c r="E9" s="149"/>
      <c r="F9" s="149"/>
      <c r="G9" s="149"/>
      <c r="H9" s="149"/>
    </row>
    <row r="10" spans="1:8" ht="12.75">
      <c r="A10" s="148" t="s">
        <v>197</v>
      </c>
      <c r="B10" s="148"/>
      <c r="C10" s="148"/>
      <c r="D10" s="148"/>
      <c r="E10" s="148"/>
      <c r="F10" s="148"/>
      <c r="G10" s="148"/>
      <c r="H10" s="148"/>
    </row>
    <row r="11" spans="1:8" s="62" customFormat="1" ht="12.75" customHeight="1">
      <c r="A11" s="138" t="s">
        <v>67</v>
      </c>
      <c r="B11" s="138" t="s">
        <v>166</v>
      </c>
      <c r="C11" s="147" t="s">
        <v>167</v>
      </c>
      <c r="D11" s="138" t="s">
        <v>168</v>
      </c>
      <c r="E11" s="138" t="s">
        <v>141</v>
      </c>
      <c r="F11" s="150" t="s">
        <v>174</v>
      </c>
      <c r="G11" s="138" t="s">
        <v>222</v>
      </c>
      <c r="H11" s="138" t="s">
        <v>267</v>
      </c>
    </row>
    <row r="12" spans="1:8" s="62" customFormat="1" ht="12.75">
      <c r="A12" s="138"/>
      <c r="B12" s="138"/>
      <c r="C12" s="147"/>
      <c r="D12" s="138"/>
      <c r="E12" s="138"/>
      <c r="F12" s="151"/>
      <c r="G12" s="152"/>
      <c r="H12" s="152"/>
    </row>
    <row r="13" spans="1:8" s="62" customFormat="1" ht="12.75">
      <c r="A13" s="138"/>
      <c r="B13" s="138"/>
      <c r="C13" s="147"/>
      <c r="D13" s="138"/>
      <c r="E13" s="138"/>
      <c r="F13" s="151"/>
      <c r="G13" s="152"/>
      <c r="H13" s="152"/>
    </row>
    <row r="14" spans="1:8" s="62" customFormat="1" ht="12.75">
      <c r="A14" s="28"/>
      <c r="B14" s="28">
        <v>1</v>
      </c>
      <c r="C14" s="68">
        <v>2</v>
      </c>
      <c r="D14" s="28">
        <v>3</v>
      </c>
      <c r="E14" s="28">
        <v>4</v>
      </c>
      <c r="F14" s="29">
        <v>5</v>
      </c>
      <c r="G14" s="28">
        <v>6</v>
      </c>
      <c r="H14" s="28">
        <v>7</v>
      </c>
    </row>
    <row r="15" spans="1:8" ht="38.25">
      <c r="A15" s="28">
        <v>1</v>
      </c>
      <c r="B15" s="21" t="s">
        <v>245</v>
      </c>
      <c r="C15" s="79">
        <v>100000000</v>
      </c>
      <c r="D15" s="28"/>
      <c r="E15" s="68"/>
      <c r="F15" s="49">
        <f>F16+F34+F55+F71</f>
        <v>578119.02</v>
      </c>
      <c r="G15" s="49">
        <f>G16+G34+G55+G71</f>
        <v>326050</v>
      </c>
      <c r="H15" s="49">
        <f>H16+H34+H55+H71</f>
        <v>335407</v>
      </c>
    </row>
    <row r="16" spans="1:8" ht="25.5">
      <c r="A16" s="28">
        <f>A15+1</f>
        <v>2</v>
      </c>
      <c r="B16" s="21" t="s">
        <v>253</v>
      </c>
      <c r="C16" s="79">
        <v>110000000</v>
      </c>
      <c r="D16" s="28"/>
      <c r="E16" s="68"/>
      <c r="F16" s="49">
        <f>F29+F17+F24</f>
        <v>256046.19</v>
      </c>
      <c r="G16" s="49">
        <f>G29+G17</f>
        <v>44490</v>
      </c>
      <c r="H16" s="49">
        <f>H29+H17</f>
        <v>44490</v>
      </c>
    </row>
    <row r="17" spans="1:8" ht="76.5">
      <c r="A17" s="28">
        <f aca="true" t="shared" si="0" ref="A17:A80">A16+1</f>
        <v>3</v>
      </c>
      <c r="B17" s="33" t="s">
        <v>254</v>
      </c>
      <c r="C17" s="82" t="s">
        <v>304</v>
      </c>
      <c r="D17" s="40"/>
      <c r="E17" s="83"/>
      <c r="F17" s="49">
        <f aca="true" t="shared" si="1" ref="F17:G20">F18</f>
        <v>43262.19</v>
      </c>
      <c r="G17" s="52">
        <f t="shared" si="1"/>
        <v>24490</v>
      </c>
      <c r="H17" s="52">
        <f>H19</f>
        <v>24490</v>
      </c>
    </row>
    <row r="18" spans="1:8" ht="25.5">
      <c r="A18" s="28">
        <f t="shared" si="0"/>
        <v>4</v>
      </c>
      <c r="B18" s="33" t="s">
        <v>38</v>
      </c>
      <c r="C18" s="79">
        <v>110081010</v>
      </c>
      <c r="D18" s="28">
        <v>200</v>
      </c>
      <c r="E18" s="68"/>
      <c r="F18" s="49">
        <f t="shared" si="1"/>
        <v>43262.19</v>
      </c>
      <c r="G18" s="84">
        <f t="shared" si="1"/>
        <v>24490</v>
      </c>
      <c r="H18" s="84">
        <f>H19</f>
        <v>24490</v>
      </c>
    </row>
    <row r="19" spans="1:8" ht="25.5">
      <c r="A19" s="28">
        <f t="shared" si="0"/>
        <v>5</v>
      </c>
      <c r="B19" s="33" t="s">
        <v>41</v>
      </c>
      <c r="C19" s="79">
        <v>110081010</v>
      </c>
      <c r="D19" s="28">
        <v>240</v>
      </c>
      <c r="E19" s="68"/>
      <c r="F19" s="49">
        <f t="shared" si="1"/>
        <v>43262.19</v>
      </c>
      <c r="G19" s="52">
        <f t="shared" si="1"/>
        <v>24490</v>
      </c>
      <c r="H19" s="52">
        <f>H20</f>
        <v>24490</v>
      </c>
    </row>
    <row r="20" spans="1:8" ht="12.75">
      <c r="A20" s="28">
        <f t="shared" si="0"/>
        <v>6</v>
      </c>
      <c r="B20" s="21" t="s">
        <v>160</v>
      </c>
      <c r="C20" s="79">
        <v>110081010</v>
      </c>
      <c r="D20" s="28">
        <v>240</v>
      </c>
      <c r="E20" s="68" t="s">
        <v>134</v>
      </c>
      <c r="F20" s="49">
        <f t="shared" si="1"/>
        <v>43262.19</v>
      </c>
      <c r="G20" s="49">
        <f t="shared" si="1"/>
        <v>24490</v>
      </c>
      <c r="H20" s="49">
        <f>H21</f>
        <v>24490</v>
      </c>
    </row>
    <row r="21" spans="1:8" ht="12.75">
      <c r="A21" s="28">
        <f t="shared" si="0"/>
        <v>7</v>
      </c>
      <c r="B21" s="21" t="s">
        <v>161</v>
      </c>
      <c r="C21" s="79">
        <v>110081010</v>
      </c>
      <c r="D21" s="28">
        <v>240</v>
      </c>
      <c r="E21" s="68" t="s">
        <v>135</v>
      </c>
      <c r="F21" s="49">
        <v>43262.19</v>
      </c>
      <c r="G21" s="52">
        <v>24490</v>
      </c>
      <c r="H21" s="52">
        <v>24490</v>
      </c>
    </row>
    <row r="22" spans="1:8" ht="38.25">
      <c r="A22" s="28">
        <f t="shared" si="0"/>
        <v>8</v>
      </c>
      <c r="B22" s="21" t="s">
        <v>245</v>
      </c>
      <c r="C22" s="79">
        <v>100000000</v>
      </c>
      <c r="D22" s="28"/>
      <c r="E22" s="68"/>
      <c r="F22" s="49">
        <f aca="true" t="shared" si="2" ref="F22:H27">F23</f>
        <v>192784</v>
      </c>
      <c r="G22" s="49">
        <f t="shared" si="2"/>
        <v>0</v>
      </c>
      <c r="H22" s="49">
        <f t="shared" si="2"/>
        <v>0</v>
      </c>
    </row>
    <row r="23" spans="1:8" ht="25.5">
      <c r="A23" s="28">
        <f t="shared" si="0"/>
        <v>9</v>
      </c>
      <c r="B23" s="21" t="s">
        <v>253</v>
      </c>
      <c r="C23" s="79">
        <v>110000000</v>
      </c>
      <c r="D23" s="28"/>
      <c r="E23" s="68"/>
      <c r="F23" s="49">
        <f t="shared" si="2"/>
        <v>192784</v>
      </c>
      <c r="G23" s="49">
        <f t="shared" si="2"/>
        <v>0</v>
      </c>
      <c r="H23" s="49">
        <f t="shared" si="2"/>
        <v>0</v>
      </c>
    </row>
    <row r="24" spans="1:8" ht="102">
      <c r="A24" s="28">
        <f t="shared" si="0"/>
        <v>10</v>
      </c>
      <c r="B24" s="21" t="s">
        <v>358</v>
      </c>
      <c r="C24" s="79" t="s">
        <v>357</v>
      </c>
      <c r="D24" s="28"/>
      <c r="E24" s="68"/>
      <c r="F24" s="49">
        <f t="shared" si="2"/>
        <v>192784</v>
      </c>
      <c r="G24" s="49">
        <f t="shared" si="2"/>
        <v>0</v>
      </c>
      <c r="H24" s="49">
        <f t="shared" si="2"/>
        <v>0</v>
      </c>
    </row>
    <row r="25" spans="1:8" ht="25.5">
      <c r="A25" s="28">
        <f t="shared" si="0"/>
        <v>11</v>
      </c>
      <c r="B25" s="33" t="s">
        <v>38</v>
      </c>
      <c r="C25" s="79" t="s">
        <v>357</v>
      </c>
      <c r="D25" s="28">
        <v>200</v>
      </c>
      <c r="E25" s="68"/>
      <c r="F25" s="49">
        <f t="shared" si="2"/>
        <v>192784</v>
      </c>
      <c r="G25" s="49">
        <f t="shared" si="2"/>
        <v>0</v>
      </c>
      <c r="H25" s="49">
        <f t="shared" si="2"/>
        <v>0</v>
      </c>
    </row>
    <row r="26" spans="1:8" ht="25.5">
      <c r="A26" s="28">
        <f t="shared" si="0"/>
        <v>12</v>
      </c>
      <c r="B26" s="33" t="s">
        <v>41</v>
      </c>
      <c r="C26" s="79" t="s">
        <v>357</v>
      </c>
      <c r="D26" s="28">
        <v>240</v>
      </c>
      <c r="E26" s="68"/>
      <c r="F26" s="49">
        <f t="shared" si="2"/>
        <v>192784</v>
      </c>
      <c r="G26" s="49">
        <f t="shared" si="2"/>
        <v>0</v>
      </c>
      <c r="H26" s="49">
        <f t="shared" si="2"/>
        <v>0</v>
      </c>
    </row>
    <row r="27" spans="1:8" ht="12.75">
      <c r="A27" s="28">
        <f t="shared" si="0"/>
        <v>13</v>
      </c>
      <c r="B27" s="21" t="s">
        <v>160</v>
      </c>
      <c r="C27" s="79" t="s">
        <v>357</v>
      </c>
      <c r="D27" s="28">
        <v>240</v>
      </c>
      <c r="E27" s="68" t="s">
        <v>134</v>
      </c>
      <c r="F27" s="49">
        <f t="shared" si="2"/>
        <v>192784</v>
      </c>
      <c r="G27" s="49">
        <f t="shared" si="2"/>
        <v>0</v>
      </c>
      <c r="H27" s="49">
        <f t="shared" si="2"/>
        <v>0</v>
      </c>
    </row>
    <row r="28" spans="1:8" ht="12.75">
      <c r="A28" s="28">
        <f t="shared" si="0"/>
        <v>14</v>
      </c>
      <c r="B28" s="21" t="s">
        <v>161</v>
      </c>
      <c r="C28" s="79" t="s">
        <v>357</v>
      </c>
      <c r="D28" s="28">
        <v>240</v>
      </c>
      <c r="E28" s="68" t="s">
        <v>135</v>
      </c>
      <c r="F28" s="49">
        <v>192784</v>
      </c>
      <c r="G28" s="52">
        <v>0</v>
      </c>
      <c r="H28" s="52">
        <v>0</v>
      </c>
    </row>
    <row r="29" spans="1:8" ht="76.5">
      <c r="A29" s="28">
        <f t="shared" si="0"/>
        <v>15</v>
      </c>
      <c r="B29" s="33" t="s">
        <v>254</v>
      </c>
      <c r="C29" s="82">
        <v>110083010</v>
      </c>
      <c r="D29" s="40"/>
      <c r="E29" s="83"/>
      <c r="F29" s="49">
        <f aca="true" t="shared" si="3" ref="F29:G32">F30</f>
        <v>20000</v>
      </c>
      <c r="G29" s="52">
        <f t="shared" si="3"/>
        <v>20000</v>
      </c>
      <c r="H29" s="52">
        <f>H31</f>
        <v>20000</v>
      </c>
    </row>
    <row r="30" spans="1:8" ht="25.5">
      <c r="A30" s="28">
        <f t="shared" si="0"/>
        <v>16</v>
      </c>
      <c r="B30" s="33" t="s">
        <v>38</v>
      </c>
      <c r="C30" s="79">
        <v>110083010</v>
      </c>
      <c r="D30" s="28">
        <v>200</v>
      </c>
      <c r="E30" s="68"/>
      <c r="F30" s="49">
        <f t="shared" si="3"/>
        <v>20000</v>
      </c>
      <c r="G30" s="84">
        <f t="shared" si="3"/>
        <v>20000</v>
      </c>
      <c r="H30" s="84">
        <f>H31</f>
        <v>20000</v>
      </c>
    </row>
    <row r="31" spans="1:8" ht="25.5">
      <c r="A31" s="28">
        <f t="shared" si="0"/>
        <v>17</v>
      </c>
      <c r="B31" s="33" t="s">
        <v>41</v>
      </c>
      <c r="C31" s="79">
        <v>110083010</v>
      </c>
      <c r="D31" s="28">
        <v>240</v>
      </c>
      <c r="E31" s="68"/>
      <c r="F31" s="49">
        <f t="shared" si="3"/>
        <v>20000</v>
      </c>
      <c r="G31" s="52">
        <f t="shared" si="3"/>
        <v>20000</v>
      </c>
      <c r="H31" s="52">
        <f>H32</f>
        <v>20000</v>
      </c>
    </row>
    <row r="32" spans="1:8" ht="12.75">
      <c r="A32" s="28">
        <f t="shared" si="0"/>
        <v>18</v>
      </c>
      <c r="B32" s="21" t="s">
        <v>160</v>
      </c>
      <c r="C32" s="79">
        <v>110083010</v>
      </c>
      <c r="D32" s="28">
        <v>240</v>
      </c>
      <c r="E32" s="68" t="s">
        <v>134</v>
      </c>
      <c r="F32" s="49">
        <f t="shared" si="3"/>
        <v>20000</v>
      </c>
      <c r="G32" s="49">
        <f t="shared" si="3"/>
        <v>20000</v>
      </c>
      <c r="H32" s="49">
        <f>H33</f>
        <v>20000</v>
      </c>
    </row>
    <row r="33" spans="1:8" ht="12.75">
      <c r="A33" s="28">
        <f t="shared" si="0"/>
        <v>19</v>
      </c>
      <c r="B33" s="76" t="s">
        <v>303</v>
      </c>
      <c r="C33" s="79">
        <v>110083010</v>
      </c>
      <c r="D33" s="28">
        <v>240</v>
      </c>
      <c r="E33" s="68" t="s">
        <v>300</v>
      </c>
      <c r="F33" s="49">
        <v>20000</v>
      </c>
      <c r="G33" s="52">
        <v>20000</v>
      </c>
      <c r="H33" s="52">
        <v>20000</v>
      </c>
    </row>
    <row r="34" spans="1:8" ht="25.5">
      <c r="A34" s="28">
        <f t="shared" si="0"/>
        <v>20</v>
      </c>
      <c r="B34" s="25" t="s">
        <v>250</v>
      </c>
      <c r="C34" s="79">
        <v>120000000</v>
      </c>
      <c r="D34" s="28"/>
      <c r="E34" s="68"/>
      <c r="F34" s="49">
        <f>F35+F40+F45+F50</f>
        <v>159722.83000000002</v>
      </c>
      <c r="G34" s="49">
        <f>G35+G40+G45+G50</f>
        <v>121344</v>
      </c>
      <c r="H34" s="49">
        <f>H35+H40+H45+H50</f>
        <v>130701</v>
      </c>
    </row>
    <row r="35" spans="1:8" s="65" customFormat="1" ht="102">
      <c r="A35" s="28">
        <f t="shared" si="0"/>
        <v>21</v>
      </c>
      <c r="B35" s="85" t="s">
        <v>343</v>
      </c>
      <c r="C35" s="86">
        <v>120075080</v>
      </c>
      <c r="D35" s="77"/>
      <c r="E35" s="77"/>
      <c r="F35" s="49">
        <f aca="true" t="shared" si="4" ref="F35:H38">F36</f>
        <v>70500</v>
      </c>
      <c r="G35" s="49">
        <f t="shared" si="4"/>
        <v>73244</v>
      </c>
      <c r="H35" s="49">
        <f t="shared" si="4"/>
        <v>76101</v>
      </c>
    </row>
    <row r="36" spans="1:8" s="65" customFormat="1" ht="25.5">
      <c r="A36" s="28">
        <f t="shared" si="0"/>
        <v>22</v>
      </c>
      <c r="B36" s="22" t="s">
        <v>38</v>
      </c>
      <c r="C36" s="86">
        <v>120075080</v>
      </c>
      <c r="D36" s="77" t="s">
        <v>39</v>
      </c>
      <c r="E36" s="77"/>
      <c r="F36" s="49">
        <f t="shared" si="4"/>
        <v>70500</v>
      </c>
      <c r="G36" s="49">
        <f t="shared" si="4"/>
        <v>73244</v>
      </c>
      <c r="H36" s="49">
        <f t="shared" si="4"/>
        <v>76101</v>
      </c>
    </row>
    <row r="37" spans="1:8" s="65" customFormat="1" ht="25.5">
      <c r="A37" s="28">
        <f t="shared" si="0"/>
        <v>23</v>
      </c>
      <c r="B37" s="22" t="s">
        <v>41</v>
      </c>
      <c r="C37" s="86">
        <v>120075080</v>
      </c>
      <c r="D37" s="77" t="s">
        <v>42</v>
      </c>
      <c r="E37" s="77"/>
      <c r="F37" s="49">
        <f t="shared" si="4"/>
        <v>70500</v>
      </c>
      <c r="G37" s="49">
        <f t="shared" si="4"/>
        <v>73244</v>
      </c>
      <c r="H37" s="49">
        <f t="shared" si="4"/>
        <v>76101</v>
      </c>
    </row>
    <row r="38" spans="1:8" s="65" customFormat="1" ht="12.75">
      <c r="A38" s="28">
        <f t="shared" si="0"/>
        <v>24</v>
      </c>
      <c r="B38" s="22" t="s">
        <v>153</v>
      </c>
      <c r="C38" s="86">
        <v>120075080</v>
      </c>
      <c r="D38" s="77" t="s">
        <v>42</v>
      </c>
      <c r="E38" s="77" t="s">
        <v>121</v>
      </c>
      <c r="F38" s="49">
        <f>F39</f>
        <v>70500</v>
      </c>
      <c r="G38" s="49">
        <f t="shared" si="4"/>
        <v>73244</v>
      </c>
      <c r="H38" s="49">
        <f t="shared" si="4"/>
        <v>76101</v>
      </c>
    </row>
    <row r="39" spans="1:8" s="65" customFormat="1" ht="12.75">
      <c r="A39" s="28">
        <f t="shared" si="0"/>
        <v>25</v>
      </c>
      <c r="B39" s="26" t="s">
        <v>175</v>
      </c>
      <c r="C39" s="86">
        <v>120075080</v>
      </c>
      <c r="D39" s="77" t="s">
        <v>42</v>
      </c>
      <c r="E39" s="77" t="s">
        <v>133</v>
      </c>
      <c r="F39" s="49">
        <v>70500</v>
      </c>
      <c r="G39" s="49">
        <v>73244</v>
      </c>
      <c r="H39" s="49">
        <v>76101</v>
      </c>
    </row>
    <row r="40" spans="1:8" s="65" customFormat="1" ht="102">
      <c r="A40" s="28">
        <f t="shared" si="0"/>
        <v>26</v>
      </c>
      <c r="B40" s="85" t="s">
        <v>255</v>
      </c>
      <c r="C40" s="86">
        <v>120081020</v>
      </c>
      <c r="D40" s="77"/>
      <c r="E40" s="77"/>
      <c r="F40" s="49">
        <f aca="true" t="shared" si="5" ref="F40:H43">F41</f>
        <v>15000</v>
      </c>
      <c r="G40" s="49">
        <f t="shared" si="5"/>
        <v>0</v>
      </c>
      <c r="H40" s="49">
        <f t="shared" si="5"/>
        <v>0</v>
      </c>
    </row>
    <row r="41" spans="1:8" s="65" customFormat="1" ht="25.5">
      <c r="A41" s="28">
        <f t="shared" si="0"/>
        <v>27</v>
      </c>
      <c r="B41" s="22" t="s">
        <v>38</v>
      </c>
      <c r="C41" s="86">
        <v>120081020</v>
      </c>
      <c r="D41" s="77" t="s">
        <v>39</v>
      </c>
      <c r="E41" s="77"/>
      <c r="F41" s="49">
        <f t="shared" si="5"/>
        <v>15000</v>
      </c>
      <c r="G41" s="49">
        <f t="shared" si="5"/>
        <v>0</v>
      </c>
      <c r="H41" s="49">
        <f t="shared" si="5"/>
        <v>0</v>
      </c>
    </row>
    <row r="42" spans="1:8" s="65" customFormat="1" ht="25.5">
      <c r="A42" s="28">
        <f t="shared" si="0"/>
        <v>28</v>
      </c>
      <c r="B42" s="22" t="s">
        <v>41</v>
      </c>
      <c r="C42" s="86">
        <v>120081020</v>
      </c>
      <c r="D42" s="77" t="s">
        <v>42</v>
      </c>
      <c r="E42" s="77"/>
      <c r="F42" s="49">
        <f t="shared" si="5"/>
        <v>15000</v>
      </c>
      <c r="G42" s="49">
        <f t="shared" si="5"/>
        <v>0</v>
      </c>
      <c r="H42" s="49">
        <f t="shared" si="5"/>
        <v>0</v>
      </c>
    </row>
    <row r="43" spans="1:8" s="65" customFormat="1" ht="12.75">
      <c r="A43" s="28">
        <f t="shared" si="0"/>
        <v>29</v>
      </c>
      <c r="B43" s="22" t="s">
        <v>153</v>
      </c>
      <c r="C43" s="86">
        <v>120081020</v>
      </c>
      <c r="D43" s="77" t="s">
        <v>42</v>
      </c>
      <c r="E43" s="77" t="s">
        <v>121</v>
      </c>
      <c r="F43" s="49">
        <f>F44</f>
        <v>15000</v>
      </c>
      <c r="G43" s="49">
        <f t="shared" si="5"/>
        <v>0</v>
      </c>
      <c r="H43" s="49">
        <f t="shared" si="5"/>
        <v>0</v>
      </c>
    </row>
    <row r="44" spans="1:8" s="65" customFormat="1" ht="12.75">
      <c r="A44" s="28">
        <f t="shared" si="0"/>
        <v>30</v>
      </c>
      <c r="B44" s="26" t="s">
        <v>175</v>
      </c>
      <c r="C44" s="86">
        <v>120081020</v>
      </c>
      <c r="D44" s="77" t="s">
        <v>42</v>
      </c>
      <c r="E44" s="77" t="s">
        <v>133</v>
      </c>
      <c r="F44" s="49">
        <v>15000</v>
      </c>
      <c r="G44" s="49">
        <v>0</v>
      </c>
      <c r="H44" s="49">
        <v>0</v>
      </c>
    </row>
    <row r="45" spans="1:8" ht="102">
      <c r="A45" s="28">
        <f t="shared" si="0"/>
        <v>31</v>
      </c>
      <c r="B45" s="25" t="s">
        <v>256</v>
      </c>
      <c r="C45" s="79">
        <v>120081090</v>
      </c>
      <c r="D45" s="68"/>
      <c r="E45" s="68"/>
      <c r="F45" s="49">
        <f aca="true" t="shared" si="6" ref="F45:H48">F46</f>
        <v>73376.83</v>
      </c>
      <c r="G45" s="84">
        <f t="shared" si="6"/>
        <v>48100</v>
      </c>
      <c r="H45" s="84">
        <f t="shared" si="6"/>
        <v>54600</v>
      </c>
    </row>
    <row r="46" spans="1:8" ht="25.5">
      <c r="A46" s="28">
        <f t="shared" si="0"/>
        <v>32</v>
      </c>
      <c r="B46" s="33" t="s">
        <v>38</v>
      </c>
      <c r="C46" s="79">
        <v>120081090</v>
      </c>
      <c r="D46" s="68" t="s">
        <v>39</v>
      </c>
      <c r="E46" s="68"/>
      <c r="F46" s="49">
        <f t="shared" si="6"/>
        <v>73376.83</v>
      </c>
      <c r="G46" s="84">
        <f t="shared" si="6"/>
        <v>48100</v>
      </c>
      <c r="H46" s="84">
        <f t="shared" si="6"/>
        <v>54600</v>
      </c>
    </row>
    <row r="47" spans="1:8" ht="25.5">
      <c r="A47" s="28">
        <f t="shared" si="0"/>
        <v>33</v>
      </c>
      <c r="B47" s="33" t="s">
        <v>41</v>
      </c>
      <c r="C47" s="79">
        <v>120081090</v>
      </c>
      <c r="D47" s="68" t="s">
        <v>42</v>
      </c>
      <c r="E47" s="68"/>
      <c r="F47" s="49">
        <f t="shared" si="6"/>
        <v>73376.83</v>
      </c>
      <c r="G47" s="84">
        <f t="shared" si="6"/>
        <v>48100</v>
      </c>
      <c r="H47" s="84">
        <f t="shared" si="6"/>
        <v>54600</v>
      </c>
    </row>
    <row r="48" spans="1:8" ht="12.75">
      <c r="A48" s="28">
        <f t="shared" si="0"/>
        <v>34</v>
      </c>
      <c r="B48" s="21" t="s">
        <v>153</v>
      </c>
      <c r="C48" s="79">
        <v>120081090</v>
      </c>
      <c r="D48" s="68" t="s">
        <v>42</v>
      </c>
      <c r="E48" s="68" t="s">
        <v>121</v>
      </c>
      <c r="F48" s="49">
        <f t="shared" si="6"/>
        <v>73376.83</v>
      </c>
      <c r="G48" s="84">
        <f t="shared" si="6"/>
        <v>48100</v>
      </c>
      <c r="H48" s="84">
        <f t="shared" si="6"/>
        <v>54600</v>
      </c>
    </row>
    <row r="49" spans="1:8" ht="12.75">
      <c r="A49" s="28">
        <f t="shared" si="0"/>
        <v>35</v>
      </c>
      <c r="B49" s="21" t="s">
        <v>175</v>
      </c>
      <c r="C49" s="79">
        <v>120081090</v>
      </c>
      <c r="D49" s="68" t="s">
        <v>42</v>
      </c>
      <c r="E49" s="68" t="s">
        <v>133</v>
      </c>
      <c r="F49" s="118">
        <v>73376.83</v>
      </c>
      <c r="G49" s="118">
        <v>48100</v>
      </c>
      <c r="H49" s="118">
        <v>54600</v>
      </c>
    </row>
    <row r="50" spans="1:8" s="65" customFormat="1" ht="104.25" customHeight="1">
      <c r="A50" s="28">
        <f t="shared" si="0"/>
        <v>36</v>
      </c>
      <c r="B50" s="85" t="s">
        <v>341</v>
      </c>
      <c r="C50" s="86" t="s">
        <v>344</v>
      </c>
      <c r="D50" s="77"/>
      <c r="E50" s="77"/>
      <c r="F50" s="49">
        <f aca="true" t="shared" si="7" ref="F50:H53">F51</f>
        <v>846</v>
      </c>
      <c r="G50" s="49">
        <f t="shared" si="7"/>
        <v>0</v>
      </c>
      <c r="H50" s="49">
        <f t="shared" si="7"/>
        <v>0</v>
      </c>
    </row>
    <row r="51" spans="1:8" s="65" customFormat="1" ht="25.5">
      <c r="A51" s="28">
        <f t="shared" si="0"/>
        <v>37</v>
      </c>
      <c r="B51" s="22" t="s">
        <v>38</v>
      </c>
      <c r="C51" s="86" t="s">
        <v>344</v>
      </c>
      <c r="D51" s="77" t="s">
        <v>39</v>
      </c>
      <c r="E51" s="77"/>
      <c r="F51" s="49">
        <f t="shared" si="7"/>
        <v>846</v>
      </c>
      <c r="G51" s="49">
        <f t="shared" si="7"/>
        <v>0</v>
      </c>
      <c r="H51" s="49">
        <f t="shared" si="7"/>
        <v>0</v>
      </c>
    </row>
    <row r="52" spans="1:8" s="65" customFormat="1" ht="25.5">
      <c r="A52" s="28">
        <f t="shared" si="0"/>
        <v>38</v>
      </c>
      <c r="B52" s="22" t="s">
        <v>41</v>
      </c>
      <c r="C52" s="86" t="s">
        <v>344</v>
      </c>
      <c r="D52" s="77" t="s">
        <v>42</v>
      </c>
      <c r="E52" s="77"/>
      <c r="F52" s="49">
        <f t="shared" si="7"/>
        <v>846</v>
      </c>
      <c r="G52" s="49">
        <f t="shared" si="7"/>
        <v>0</v>
      </c>
      <c r="H52" s="49">
        <f t="shared" si="7"/>
        <v>0</v>
      </c>
    </row>
    <row r="53" spans="1:8" s="65" customFormat="1" ht="12.75">
      <c r="A53" s="28">
        <f t="shared" si="0"/>
        <v>39</v>
      </c>
      <c r="B53" s="22" t="s">
        <v>153</v>
      </c>
      <c r="C53" s="86" t="s">
        <v>344</v>
      </c>
      <c r="D53" s="77" t="s">
        <v>42</v>
      </c>
      <c r="E53" s="77" t="s">
        <v>121</v>
      </c>
      <c r="F53" s="49">
        <f>F54</f>
        <v>846</v>
      </c>
      <c r="G53" s="49">
        <f t="shared" si="7"/>
        <v>0</v>
      </c>
      <c r="H53" s="49">
        <f t="shared" si="7"/>
        <v>0</v>
      </c>
    </row>
    <row r="54" spans="1:8" s="65" customFormat="1" ht="12.75">
      <c r="A54" s="28">
        <f t="shared" si="0"/>
        <v>40</v>
      </c>
      <c r="B54" s="26" t="s">
        <v>175</v>
      </c>
      <c r="C54" s="86" t="s">
        <v>344</v>
      </c>
      <c r="D54" s="77" t="s">
        <v>42</v>
      </c>
      <c r="E54" s="77" t="s">
        <v>133</v>
      </c>
      <c r="F54" s="49">
        <v>846</v>
      </c>
      <c r="G54" s="49">
        <v>0</v>
      </c>
      <c r="H54" s="49">
        <v>0</v>
      </c>
    </row>
    <row r="55" spans="1:8" ht="25.5">
      <c r="A55" s="28">
        <f t="shared" si="0"/>
        <v>41</v>
      </c>
      <c r="B55" s="26" t="s">
        <v>248</v>
      </c>
      <c r="C55" s="82">
        <v>130000000</v>
      </c>
      <c r="D55" s="83"/>
      <c r="E55" s="83"/>
      <c r="F55" s="49">
        <f>F56+F61+F66</f>
        <v>11134</v>
      </c>
      <c r="G55" s="49">
        <f>G56+G61+G66</f>
        <v>9000</v>
      </c>
      <c r="H55" s="49">
        <f>H56+H61+H66</f>
        <v>9000</v>
      </c>
    </row>
    <row r="56" spans="1:8" ht="102">
      <c r="A56" s="28">
        <f t="shared" si="0"/>
        <v>42</v>
      </c>
      <c r="B56" s="26" t="s">
        <v>346</v>
      </c>
      <c r="C56" s="68" t="s">
        <v>345</v>
      </c>
      <c r="D56" s="83"/>
      <c r="E56" s="83"/>
      <c r="F56" s="49">
        <f aca="true" t="shared" si="8" ref="F56:H59">F57</f>
        <v>2032</v>
      </c>
      <c r="G56" s="49">
        <f t="shared" si="8"/>
        <v>0</v>
      </c>
      <c r="H56" s="49">
        <f t="shared" si="8"/>
        <v>0</v>
      </c>
    </row>
    <row r="57" spans="1:8" ht="25.5">
      <c r="A57" s="28">
        <f t="shared" si="0"/>
        <v>43</v>
      </c>
      <c r="B57" s="26" t="s">
        <v>103</v>
      </c>
      <c r="C57" s="68" t="s">
        <v>345</v>
      </c>
      <c r="D57" s="83" t="s">
        <v>39</v>
      </c>
      <c r="E57" s="83"/>
      <c r="F57" s="49">
        <f t="shared" si="8"/>
        <v>2032</v>
      </c>
      <c r="G57" s="49">
        <f t="shared" si="8"/>
        <v>0</v>
      </c>
      <c r="H57" s="49">
        <f t="shared" si="8"/>
        <v>0</v>
      </c>
    </row>
    <row r="58" spans="1:8" ht="25.5">
      <c r="A58" s="28">
        <f t="shared" si="0"/>
        <v>44</v>
      </c>
      <c r="B58" s="26" t="s">
        <v>41</v>
      </c>
      <c r="C58" s="68" t="s">
        <v>345</v>
      </c>
      <c r="D58" s="83" t="s">
        <v>42</v>
      </c>
      <c r="E58" s="83"/>
      <c r="F58" s="49">
        <f t="shared" si="8"/>
        <v>2032</v>
      </c>
      <c r="G58" s="49">
        <f t="shared" si="8"/>
        <v>0</v>
      </c>
      <c r="H58" s="49">
        <f t="shared" si="8"/>
        <v>0</v>
      </c>
    </row>
    <row r="59" spans="1:8" ht="25.5">
      <c r="A59" s="28">
        <f t="shared" si="0"/>
        <v>45</v>
      </c>
      <c r="B59" s="26" t="s">
        <v>158</v>
      </c>
      <c r="C59" s="68" t="s">
        <v>345</v>
      </c>
      <c r="D59" s="83" t="s">
        <v>42</v>
      </c>
      <c r="E59" s="83" t="s">
        <v>131</v>
      </c>
      <c r="F59" s="49">
        <f t="shared" si="8"/>
        <v>2032</v>
      </c>
      <c r="G59" s="49">
        <f t="shared" si="8"/>
        <v>0</v>
      </c>
      <c r="H59" s="49">
        <f t="shared" si="8"/>
        <v>0</v>
      </c>
    </row>
    <row r="60" spans="1:8" ht="12.75">
      <c r="A60" s="28">
        <f t="shared" si="0"/>
        <v>46</v>
      </c>
      <c r="B60" s="26" t="s">
        <v>332</v>
      </c>
      <c r="C60" s="68" t="s">
        <v>345</v>
      </c>
      <c r="D60" s="83" t="s">
        <v>42</v>
      </c>
      <c r="E60" s="83" t="s">
        <v>331</v>
      </c>
      <c r="F60" s="100">
        <v>2032</v>
      </c>
      <c r="G60" s="100">
        <v>0</v>
      </c>
      <c r="H60" s="84">
        <v>0</v>
      </c>
    </row>
    <row r="61" spans="1:8" ht="89.25">
      <c r="A61" s="28">
        <f t="shared" si="0"/>
        <v>47</v>
      </c>
      <c r="B61" s="26" t="s">
        <v>337</v>
      </c>
      <c r="C61" s="68" t="s">
        <v>336</v>
      </c>
      <c r="D61" s="83"/>
      <c r="E61" s="83"/>
      <c r="F61" s="49">
        <f aca="true" t="shared" si="9" ref="F61:H75">F62</f>
        <v>102</v>
      </c>
      <c r="G61" s="49">
        <f t="shared" si="9"/>
        <v>0</v>
      </c>
      <c r="H61" s="49">
        <f t="shared" si="9"/>
        <v>0</v>
      </c>
    </row>
    <row r="62" spans="1:8" ht="25.5">
      <c r="A62" s="28">
        <f t="shared" si="0"/>
        <v>48</v>
      </c>
      <c r="B62" s="26" t="s">
        <v>103</v>
      </c>
      <c r="C62" s="68" t="s">
        <v>336</v>
      </c>
      <c r="D62" s="83" t="s">
        <v>39</v>
      </c>
      <c r="E62" s="83"/>
      <c r="F62" s="49">
        <f t="shared" si="9"/>
        <v>102</v>
      </c>
      <c r="G62" s="49">
        <f t="shared" si="9"/>
        <v>0</v>
      </c>
      <c r="H62" s="49">
        <f t="shared" si="9"/>
        <v>0</v>
      </c>
    </row>
    <row r="63" spans="1:8" ht="25.5">
      <c r="A63" s="28">
        <f t="shared" si="0"/>
        <v>49</v>
      </c>
      <c r="B63" s="26" t="s">
        <v>41</v>
      </c>
      <c r="C63" s="68" t="s">
        <v>336</v>
      </c>
      <c r="D63" s="83" t="s">
        <v>42</v>
      </c>
      <c r="E63" s="83"/>
      <c r="F63" s="49">
        <f t="shared" si="9"/>
        <v>102</v>
      </c>
      <c r="G63" s="49">
        <f t="shared" si="9"/>
        <v>0</v>
      </c>
      <c r="H63" s="49">
        <f t="shared" si="9"/>
        <v>0</v>
      </c>
    </row>
    <row r="64" spans="1:8" ht="25.5">
      <c r="A64" s="28">
        <f t="shared" si="0"/>
        <v>50</v>
      </c>
      <c r="B64" s="26" t="s">
        <v>158</v>
      </c>
      <c r="C64" s="68" t="s">
        <v>336</v>
      </c>
      <c r="D64" s="83" t="s">
        <v>42</v>
      </c>
      <c r="E64" s="83" t="s">
        <v>131</v>
      </c>
      <c r="F64" s="49">
        <f t="shared" si="9"/>
        <v>102</v>
      </c>
      <c r="G64" s="49">
        <f t="shared" si="9"/>
        <v>0</v>
      </c>
      <c r="H64" s="49">
        <f t="shared" si="9"/>
        <v>0</v>
      </c>
    </row>
    <row r="65" spans="1:8" ht="12.75">
      <c r="A65" s="28">
        <f t="shared" si="0"/>
        <v>51</v>
      </c>
      <c r="B65" s="26" t="s">
        <v>332</v>
      </c>
      <c r="C65" s="68" t="s">
        <v>336</v>
      </c>
      <c r="D65" s="83" t="s">
        <v>42</v>
      </c>
      <c r="E65" s="83" t="s">
        <v>331</v>
      </c>
      <c r="F65" s="100">
        <v>102</v>
      </c>
      <c r="G65" s="100">
        <v>0</v>
      </c>
      <c r="H65" s="84">
        <v>0</v>
      </c>
    </row>
    <row r="66" spans="1:8" ht="89.25">
      <c r="A66" s="28">
        <f t="shared" si="0"/>
        <v>52</v>
      </c>
      <c r="B66" s="26" t="s">
        <v>249</v>
      </c>
      <c r="C66" s="68" t="s">
        <v>241</v>
      </c>
      <c r="D66" s="83"/>
      <c r="E66" s="83"/>
      <c r="F66" s="49">
        <f t="shared" si="9"/>
        <v>9000</v>
      </c>
      <c r="G66" s="49">
        <f t="shared" si="9"/>
        <v>9000</v>
      </c>
      <c r="H66" s="49">
        <f t="shared" si="9"/>
        <v>9000</v>
      </c>
    </row>
    <row r="67" spans="1:8" ht="25.5">
      <c r="A67" s="28">
        <f t="shared" si="0"/>
        <v>53</v>
      </c>
      <c r="B67" s="26" t="s">
        <v>103</v>
      </c>
      <c r="C67" s="68" t="s">
        <v>241</v>
      </c>
      <c r="D67" s="83" t="s">
        <v>39</v>
      </c>
      <c r="E67" s="83"/>
      <c r="F67" s="49">
        <f t="shared" si="9"/>
        <v>9000</v>
      </c>
      <c r="G67" s="49">
        <f t="shared" si="9"/>
        <v>9000</v>
      </c>
      <c r="H67" s="49">
        <f t="shared" si="9"/>
        <v>9000</v>
      </c>
    </row>
    <row r="68" spans="1:8" ht="25.5">
      <c r="A68" s="28">
        <f t="shared" si="0"/>
        <v>54</v>
      </c>
      <c r="B68" s="26" t="s">
        <v>41</v>
      </c>
      <c r="C68" s="68" t="s">
        <v>241</v>
      </c>
      <c r="D68" s="83" t="s">
        <v>42</v>
      </c>
      <c r="E68" s="83"/>
      <c r="F68" s="49">
        <f t="shared" si="9"/>
        <v>9000</v>
      </c>
      <c r="G68" s="49">
        <f t="shared" si="9"/>
        <v>9000</v>
      </c>
      <c r="H68" s="49">
        <f t="shared" si="9"/>
        <v>9000</v>
      </c>
    </row>
    <row r="69" spans="1:8" ht="25.5">
      <c r="A69" s="28">
        <f t="shared" si="0"/>
        <v>55</v>
      </c>
      <c r="B69" s="26" t="s">
        <v>158</v>
      </c>
      <c r="C69" s="68" t="s">
        <v>241</v>
      </c>
      <c r="D69" s="83" t="s">
        <v>42</v>
      </c>
      <c r="E69" s="83" t="s">
        <v>131</v>
      </c>
      <c r="F69" s="49">
        <f t="shared" si="9"/>
        <v>9000</v>
      </c>
      <c r="G69" s="49">
        <f t="shared" si="9"/>
        <v>9000</v>
      </c>
      <c r="H69" s="49">
        <f t="shared" si="9"/>
        <v>9000</v>
      </c>
    </row>
    <row r="70" spans="1:8" ht="25.5">
      <c r="A70" s="28">
        <f t="shared" si="0"/>
        <v>56</v>
      </c>
      <c r="B70" s="26" t="s">
        <v>105</v>
      </c>
      <c r="C70" s="68" t="s">
        <v>241</v>
      </c>
      <c r="D70" s="83" t="s">
        <v>42</v>
      </c>
      <c r="E70" s="83" t="s">
        <v>132</v>
      </c>
      <c r="F70" s="100">
        <v>9000</v>
      </c>
      <c r="G70" s="100">
        <v>9000</v>
      </c>
      <c r="H70" s="84">
        <v>9000</v>
      </c>
    </row>
    <row r="71" spans="1:8" ht="25.5">
      <c r="A71" s="28">
        <f t="shared" si="0"/>
        <v>57</v>
      </c>
      <c r="B71" s="26" t="s">
        <v>3</v>
      </c>
      <c r="C71" s="82">
        <v>140000000</v>
      </c>
      <c r="D71" s="83"/>
      <c r="E71" s="83"/>
      <c r="F71" s="49">
        <f t="shared" si="9"/>
        <v>151216</v>
      </c>
      <c r="G71" s="49">
        <f t="shared" si="9"/>
        <v>151216</v>
      </c>
      <c r="H71" s="49">
        <f t="shared" si="9"/>
        <v>151216</v>
      </c>
    </row>
    <row r="72" spans="1:8" ht="89.25">
      <c r="A72" s="28">
        <f t="shared" si="0"/>
        <v>58</v>
      </c>
      <c r="B72" s="33" t="s">
        <v>249</v>
      </c>
      <c r="C72" s="68" t="s">
        <v>1</v>
      </c>
      <c r="D72" s="83"/>
      <c r="E72" s="83"/>
      <c r="F72" s="49">
        <f t="shared" si="9"/>
        <v>151216</v>
      </c>
      <c r="G72" s="49">
        <f t="shared" si="9"/>
        <v>151216</v>
      </c>
      <c r="H72" s="49">
        <f t="shared" si="9"/>
        <v>151216</v>
      </c>
    </row>
    <row r="73" spans="1:8" ht="25.5">
      <c r="A73" s="28">
        <f t="shared" si="0"/>
        <v>59</v>
      </c>
      <c r="B73" s="33" t="s">
        <v>38</v>
      </c>
      <c r="C73" s="68" t="s">
        <v>1</v>
      </c>
      <c r="D73" s="83" t="s">
        <v>154</v>
      </c>
      <c r="E73" s="83"/>
      <c r="F73" s="49">
        <f t="shared" si="9"/>
        <v>151216</v>
      </c>
      <c r="G73" s="49">
        <f t="shared" si="9"/>
        <v>151216</v>
      </c>
      <c r="H73" s="49">
        <f t="shared" si="9"/>
        <v>151216</v>
      </c>
    </row>
    <row r="74" spans="1:8" ht="25.5">
      <c r="A74" s="28">
        <f t="shared" si="0"/>
        <v>60</v>
      </c>
      <c r="B74" s="33" t="s">
        <v>41</v>
      </c>
      <c r="C74" s="68" t="s">
        <v>1</v>
      </c>
      <c r="D74" s="83" t="s">
        <v>109</v>
      </c>
      <c r="E74" s="83"/>
      <c r="F74" s="49">
        <f t="shared" si="9"/>
        <v>151216</v>
      </c>
      <c r="G74" s="49">
        <f t="shared" si="9"/>
        <v>151216</v>
      </c>
      <c r="H74" s="49">
        <f t="shared" si="9"/>
        <v>151216</v>
      </c>
    </row>
    <row r="75" spans="1:8" ht="25.5">
      <c r="A75" s="28">
        <f t="shared" si="0"/>
        <v>61</v>
      </c>
      <c r="B75" s="33" t="s">
        <v>158</v>
      </c>
      <c r="C75" s="68" t="s">
        <v>1</v>
      </c>
      <c r="D75" s="83" t="s">
        <v>109</v>
      </c>
      <c r="E75" s="83" t="s">
        <v>136</v>
      </c>
      <c r="F75" s="49">
        <f t="shared" si="9"/>
        <v>151216</v>
      </c>
      <c r="G75" s="49">
        <f t="shared" si="9"/>
        <v>151216</v>
      </c>
      <c r="H75" s="49">
        <f t="shared" si="9"/>
        <v>151216</v>
      </c>
    </row>
    <row r="76" spans="1:8" ht="25.5">
      <c r="A76" s="28">
        <f t="shared" si="0"/>
        <v>62</v>
      </c>
      <c r="B76" s="33" t="s">
        <v>41</v>
      </c>
      <c r="C76" s="68" t="s">
        <v>1</v>
      </c>
      <c r="D76" s="83" t="s">
        <v>109</v>
      </c>
      <c r="E76" s="83" t="s">
        <v>137</v>
      </c>
      <c r="F76" s="100">
        <v>151216</v>
      </c>
      <c r="G76" s="100">
        <v>151216</v>
      </c>
      <c r="H76" s="84">
        <v>151216</v>
      </c>
    </row>
    <row r="77" spans="1:8" ht="25.5">
      <c r="A77" s="28">
        <f t="shared" si="0"/>
        <v>63</v>
      </c>
      <c r="B77" s="22" t="s">
        <v>204</v>
      </c>
      <c r="C77" s="79">
        <v>8100000000</v>
      </c>
      <c r="D77" s="29"/>
      <c r="E77" s="77"/>
      <c r="F77" s="49">
        <f>F78</f>
        <v>1914442.58</v>
      </c>
      <c r="G77" s="49">
        <f>G78</f>
        <v>1593839.98</v>
      </c>
      <c r="H77" s="49">
        <f>H78</f>
        <v>1523830.6800000002</v>
      </c>
    </row>
    <row r="78" spans="1:8" ht="25.5">
      <c r="A78" s="28">
        <f t="shared" si="0"/>
        <v>64</v>
      </c>
      <c r="B78" s="22" t="s">
        <v>243</v>
      </c>
      <c r="C78" s="79">
        <v>8110000000</v>
      </c>
      <c r="D78" s="29"/>
      <c r="E78" s="77"/>
      <c r="F78" s="49">
        <f>F93+F99+F103+F84+F79</f>
        <v>1914442.58</v>
      </c>
      <c r="G78" s="49">
        <f>G93+G99+G103+G84</f>
        <v>1593839.98</v>
      </c>
      <c r="H78" s="49">
        <f>H93+H99+H103+H84</f>
        <v>1523830.6800000002</v>
      </c>
    </row>
    <row r="79" spans="1:8" ht="51">
      <c r="A79" s="28">
        <f t="shared" si="0"/>
        <v>65</v>
      </c>
      <c r="B79" s="22" t="s">
        <v>205</v>
      </c>
      <c r="C79" s="79">
        <v>8110010210</v>
      </c>
      <c r="D79" s="68"/>
      <c r="E79" s="68"/>
      <c r="F79" s="49">
        <f>F80</f>
        <v>289680</v>
      </c>
      <c r="G79" s="49">
        <f>G80</f>
        <v>0</v>
      </c>
      <c r="H79" s="49">
        <f>H80</f>
        <v>0</v>
      </c>
    </row>
    <row r="80" spans="1:8" ht="63.75">
      <c r="A80" s="28">
        <f t="shared" si="0"/>
        <v>66</v>
      </c>
      <c r="B80" s="22" t="s">
        <v>40</v>
      </c>
      <c r="C80" s="79">
        <v>8110010210</v>
      </c>
      <c r="D80" s="68" t="s">
        <v>64</v>
      </c>
      <c r="E80" s="68"/>
      <c r="F80" s="49">
        <f aca="true" t="shared" si="10" ref="F80:H82">F81</f>
        <v>289680</v>
      </c>
      <c r="G80" s="49">
        <f t="shared" si="10"/>
        <v>0</v>
      </c>
      <c r="H80" s="49">
        <f t="shared" si="10"/>
        <v>0</v>
      </c>
    </row>
    <row r="81" spans="1:8" ht="25.5">
      <c r="A81" s="28">
        <f aca="true" t="shared" si="11" ref="A81:A124">A80+1</f>
        <v>67</v>
      </c>
      <c r="B81" s="33" t="s">
        <v>203</v>
      </c>
      <c r="C81" s="79">
        <v>8110010210</v>
      </c>
      <c r="D81" s="77" t="s">
        <v>37</v>
      </c>
      <c r="E81" s="77"/>
      <c r="F81" s="49">
        <f t="shared" si="10"/>
        <v>289680</v>
      </c>
      <c r="G81" s="49">
        <f t="shared" si="10"/>
        <v>0</v>
      </c>
      <c r="H81" s="49">
        <f t="shared" si="10"/>
        <v>0</v>
      </c>
    </row>
    <row r="82" spans="1:8" ht="12.75">
      <c r="A82" s="28">
        <f t="shared" si="11"/>
        <v>68</v>
      </c>
      <c r="B82" s="21" t="s">
        <v>142</v>
      </c>
      <c r="C82" s="79">
        <v>8110010210</v>
      </c>
      <c r="D82" s="77" t="s">
        <v>37</v>
      </c>
      <c r="E82" s="68" t="s">
        <v>120</v>
      </c>
      <c r="F82" s="49">
        <f t="shared" si="10"/>
        <v>289680</v>
      </c>
      <c r="G82" s="49">
        <f t="shared" si="10"/>
        <v>0</v>
      </c>
      <c r="H82" s="49">
        <f>H83</f>
        <v>0</v>
      </c>
    </row>
    <row r="83" spans="1:8" ht="51">
      <c r="A83" s="28">
        <f t="shared" si="11"/>
        <v>69</v>
      </c>
      <c r="B83" s="22" t="s">
        <v>144</v>
      </c>
      <c r="C83" s="79">
        <v>8110010210</v>
      </c>
      <c r="D83" s="77" t="s">
        <v>37</v>
      </c>
      <c r="E83" s="68" t="s">
        <v>126</v>
      </c>
      <c r="F83" s="49">
        <v>289680</v>
      </c>
      <c r="G83" s="49">
        <v>0</v>
      </c>
      <c r="H83" s="49">
        <v>0</v>
      </c>
    </row>
    <row r="84" spans="1:8" ht="63.75">
      <c r="A84" s="28">
        <f t="shared" si="11"/>
        <v>70</v>
      </c>
      <c r="B84" s="21" t="s">
        <v>257</v>
      </c>
      <c r="C84" s="79">
        <v>8110051180</v>
      </c>
      <c r="D84" s="68"/>
      <c r="E84" s="68"/>
      <c r="F84" s="49">
        <f>F85+F89</f>
        <v>42207</v>
      </c>
      <c r="G84" s="49">
        <f>G85+G89</f>
        <v>42208.4</v>
      </c>
      <c r="H84" s="49">
        <f>H85+H89</f>
        <v>42721.1</v>
      </c>
    </row>
    <row r="85" spans="1:8" ht="63.75">
      <c r="A85" s="28">
        <f t="shared" si="11"/>
        <v>71</v>
      </c>
      <c r="B85" s="22" t="s">
        <v>40</v>
      </c>
      <c r="C85" s="79">
        <v>8110051180</v>
      </c>
      <c r="D85" s="68" t="s">
        <v>64</v>
      </c>
      <c r="E85" s="68"/>
      <c r="F85" s="49">
        <f aca="true" t="shared" si="12" ref="F85:H87">F86</f>
        <v>31493.6</v>
      </c>
      <c r="G85" s="49">
        <f t="shared" si="12"/>
        <v>29770</v>
      </c>
      <c r="H85" s="49">
        <f t="shared" si="12"/>
        <v>42721.1</v>
      </c>
    </row>
    <row r="86" spans="1:8" ht="25.5">
      <c r="A86" s="28">
        <f t="shared" si="11"/>
        <v>72</v>
      </c>
      <c r="B86" s="22" t="s">
        <v>203</v>
      </c>
      <c r="C86" s="86">
        <v>8110051180</v>
      </c>
      <c r="D86" s="77" t="s">
        <v>37</v>
      </c>
      <c r="E86" s="77"/>
      <c r="F86" s="49">
        <f t="shared" si="12"/>
        <v>31493.6</v>
      </c>
      <c r="G86" s="49">
        <f t="shared" si="12"/>
        <v>29770</v>
      </c>
      <c r="H86" s="49">
        <f t="shared" si="12"/>
        <v>42721.1</v>
      </c>
    </row>
    <row r="87" spans="1:8" ht="12.75">
      <c r="A87" s="28">
        <f t="shared" si="11"/>
        <v>73</v>
      </c>
      <c r="B87" s="21" t="s">
        <v>156</v>
      </c>
      <c r="C87" s="86">
        <v>8110051180</v>
      </c>
      <c r="D87" s="77" t="s">
        <v>37</v>
      </c>
      <c r="E87" s="68" t="s">
        <v>129</v>
      </c>
      <c r="F87" s="49">
        <f t="shared" si="12"/>
        <v>31493.6</v>
      </c>
      <c r="G87" s="49">
        <f t="shared" si="12"/>
        <v>29770</v>
      </c>
      <c r="H87" s="49">
        <f>H88</f>
        <v>42721.1</v>
      </c>
    </row>
    <row r="88" spans="1:8" ht="12.75">
      <c r="A88" s="28">
        <f t="shared" si="11"/>
        <v>74</v>
      </c>
      <c r="B88" s="21" t="s">
        <v>157</v>
      </c>
      <c r="C88" s="86">
        <v>8110051180</v>
      </c>
      <c r="D88" s="77" t="s">
        <v>37</v>
      </c>
      <c r="E88" s="68" t="s">
        <v>130</v>
      </c>
      <c r="F88" s="49">
        <v>31493.6</v>
      </c>
      <c r="G88" s="49">
        <v>29770</v>
      </c>
      <c r="H88" s="49">
        <v>42721.1</v>
      </c>
    </row>
    <row r="89" spans="1:8" ht="25.5">
      <c r="A89" s="28">
        <f t="shared" si="11"/>
        <v>75</v>
      </c>
      <c r="B89" s="22" t="s">
        <v>38</v>
      </c>
      <c r="C89" s="86">
        <v>8110051180</v>
      </c>
      <c r="D89" s="77" t="s">
        <v>39</v>
      </c>
      <c r="E89" s="77"/>
      <c r="F89" s="49">
        <f aca="true" t="shared" si="13" ref="F89:H90">F90</f>
        <v>10713.4</v>
      </c>
      <c r="G89" s="49">
        <f t="shared" si="13"/>
        <v>12438.4</v>
      </c>
      <c r="H89" s="49">
        <f t="shared" si="13"/>
        <v>0</v>
      </c>
    </row>
    <row r="90" spans="1:8" ht="25.5">
      <c r="A90" s="28">
        <f t="shared" si="11"/>
        <v>76</v>
      </c>
      <c r="B90" s="22" t="s">
        <v>41</v>
      </c>
      <c r="C90" s="86">
        <v>8110051180</v>
      </c>
      <c r="D90" s="77" t="s">
        <v>42</v>
      </c>
      <c r="E90" s="77"/>
      <c r="F90" s="49">
        <f t="shared" si="13"/>
        <v>10713.4</v>
      </c>
      <c r="G90" s="49">
        <f t="shared" si="13"/>
        <v>12438.4</v>
      </c>
      <c r="H90" s="49">
        <f t="shared" si="13"/>
        <v>0</v>
      </c>
    </row>
    <row r="91" spans="1:8" ht="12.75">
      <c r="A91" s="28">
        <f t="shared" si="11"/>
        <v>77</v>
      </c>
      <c r="B91" s="21" t="s">
        <v>156</v>
      </c>
      <c r="C91" s="86">
        <v>8110051180</v>
      </c>
      <c r="D91" s="77" t="s">
        <v>42</v>
      </c>
      <c r="E91" s="68" t="s">
        <v>129</v>
      </c>
      <c r="F91" s="49">
        <f>F92</f>
        <v>10713.4</v>
      </c>
      <c r="G91" s="49">
        <f>G92</f>
        <v>12438.4</v>
      </c>
      <c r="H91" s="49">
        <f>H92</f>
        <v>0</v>
      </c>
    </row>
    <row r="92" spans="1:8" ht="12.75">
      <c r="A92" s="28">
        <f t="shared" si="11"/>
        <v>78</v>
      </c>
      <c r="B92" s="21" t="s">
        <v>157</v>
      </c>
      <c r="C92" s="86">
        <v>8110051180</v>
      </c>
      <c r="D92" s="77" t="s">
        <v>42</v>
      </c>
      <c r="E92" s="68" t="s">
        <v>130</v>
      </c>
      <c r="F92" s="49">
        <v>10713.4</v>
      </c>
      <c r="G92" s="49">
        <v>12438.4</v>
      </c>
      <c r="H92" s="49">
        <v>0</v>
      </c>
    </row>
    <row r="93" spans="1:8" ht="76.5">
      <c r="A93" s="28">
        <f t="shared" si="11"/>
        <v>79</v>
      </c>
      <c r="B93" s="21" t="s">
        <v>247</v>
      </c>
      <c r="C93" s="79">
        <v>8110075140</v>
      </c>
      <c r="D93" s="68"/>
      <c r="E93" s="68"/>
      <c r="F93" s="49">
        <f aca="true" t="shared" si="14" ref="F93:H96">F94</f>
        <v>223.58</v>
      </c>
      <c r="G93" s="84">
        <f t="shared" si="14"/>
        <v>223.58</v>
      </c>
      <c r="H93" s="84">
        <f t="shared" si="14"/>
        <v>223.58</v>
      </c>
    </row>
    <row r="94" spans="1:8" ht="25.5">
      <c r="A94" s="28">
        <f t="shared" si="11"/>
        <v>80</v>
      </c>
      <c r="B94" s="33" t="s">
        <v>38</v>
      </c>
      <c r="C94" s="82">
        <v>8110075140</v>
      </c>
      <c r="D94" s="83" t="s">
        <v>39</v>
      </c>
      <c r="E94" s="83"/>
      <c r="F94" s="49">
        <f t="shared" si="14"/>
        <v>223.58</v>
      </c>
      <c r="G94" s="84">
        <f t="shared" si="14"/>
        <v>223.58</v>
      </c>
      <c r="H94" s="84">
        <f t="shared" si="14"/>
        <v>223.58</v>
      </c>
    </row>
    <row r="95" spans="1:8" ht="25.5">
      <c r="A95" s="28">
        <f t="shared" si="11"/>
        <v>81</v>
      </c>
      <c r="B95" s="33" t="s">
        <v>41</v>
      </c>
      <c r="C95" s="82">
        <v>8110075140</v>
      </c>
      <c r="D95" s="83" t="s">
        <v>42</v>
      </c>
      <c r="E95" s="83"/>
      <c r="F95" s="49">
        <f t="shared" si="14"/>
        <v>223.58</v>
      </c>
      <c r="G95" s="84">
        <f t="shared" si="14"/>
        <v>223.58</v>
      </c>
      <c r="H95" s="84">
        <f t="shared" si="14"/>
        <v>223.58</v>
      </c>
    </row>
    <row r="96" spans="1:8" ht="12.75">
      <c r="A96" s="28">
        <f t="shared" si="11"/>
        <v>82</v>
      </c>
      <c r="B96" s="21" t="s">
        <v>142</v>
      </c>
      <c r="C96" s="82">
        <v>8110075140</v>
      </c>
      <c r="D96" s="83" t="s">
        <v>42</v>
      </c>
      <c r="E96" s="83" t="s">
        <v>120</v>
      </c>
      <c r="F96" s="49">
        <f t="shared" si="14"/>
        <v>223.58</v>
      </c>
      <c r="G96" s="84">
        <f t="shared" si="14"/>
        <v>223.58</v>
      </c>
      <c r="H96" s="84">
        <f t="shared" si="14"/>
        <v>223.58</v>
      </c>
    </row>
    <row r="97" spans="1:8" ht="12.75">
      <c r="A97" s="28">
        <f t="shared" si="11"/>
        <v>83</v>
      </c>
      <c r="B97" s="21" t="s">
        <v>155</v>
      </c>
      <c r="C97" s="82">
        <v>8110075140</v>
      </c>
      <c r="D97" s="83" t="s">
        <v>42</v>
      </c>
      <c r="E97" s="68" t="s">
        <v>128</v>
      </c>
      <c r="F97" s="49">
        <v>223.58</v>
      </c>
      <c r="G97" s="84">
        <v>223.58</v>
      </c>
      <c r="H97" s="84">
        <v>223.58</v>
      </c>
    </row>
    <row r="98" spans="1:8" ht="51">
      <c r="A98" s="28">
        <f t="shared" si="11"/>
        <v>84</v>
      </c>
      <c r="B98" s="21" t="s">
        <v>244</v>
      </c>
      <c r="C98" s="79">
        <v>8110080050</v>
      </c>
      <c r="D98" s="68"/>
      <c r="E98" s="68"/>
      <c r="F98" s="49">
        <f aca="true" t="shared" si="15" ref="F98:H101">F99</f>
        <v>1000</v>
      </c>
      <c r="G98" s="84">
        <f t="shared" si="15"/>
        <v>1000</v>
      </c>
      <c r="H98" s="84">
        <f t="shared" si="15"/>
        <v>1000</v>
      </c>
    </row>
    <row r="99" spans="1:8" ht="12.75">
      <c r="A99" s="28">
        <f t="shared" si="11"/>
        <v>85</v>
      </c>
      <c r="B99" s="21" t="s">
        <v>206</v>
      </c>
      <c r="C99" s="79">
        <v>8110080050</v>
      </c>
      <c r="D99" s="68" t="s">
        <v>207</v>
      </c>
      <c r="E99" s="68"/>
      <c r="F99" s="49">
        <f t="shared" si="15"/>
        <v>1000</v>
      </c>
      <c r="G99" s="52">
        <f t="shared" si="15"/>
        <v>1000</v>
      </c>
      <c r="H99" s="52">
        <f t="shared" si="15"/>
        <v>1000</v>
      </c>
    </row>
    <row r="100" spans="1:8" ht="12.75">
      <c r="A100" s="28">
        <f t="shared" si="11"/>
        <v>86</v>
      </c>
      <c r="B100" s="21" t="s">
        <v>63</v>
      </c>
      <c r="C100" s="79">
        <v>8110080050</v>
      </c>
      <c r="D100" s="68" t="s">
        <v>62</v>
      </c>
      <c r="E100" s="68"/>
      <c r="F100" s="49">
        <f t="shared" si="15"/>
        <v>1000</v>
      </c>
      <c r="G100" s="84">
        <f t="shared" si="15"/>
        <v>1000</v>
      </c>
      <c r="H100" s="84">
        <f t="shared" si="15"/>
        <v>1000</v>
      </c>
    </row>
    <row r="101" spans="1:8" ht="12.75">
      <c r="A101" s="28">
        <f t="shared" si="11"/>
        <v>87</v>
      </c>
      <c r="B101" s="21" t="s">
        <v>142</v>
      </c>
      <c r="C101" s="79">
        <v>8110080050</v>
      </c>
      <c r="D101" s="68" t="s">
        <v>62</v>
      </c>
      <c r="E101" s="68" t="s">
        <v>120</v>
      </c>
      <c r="F101" s="49">
        <f t="shared" si="15"/>
        <v>1000</v>
      </c>
      <c r="G101" s="84">
        <f t="shared" si="15"/>
        <v>1000</v>
      </c>
      <c r="H101" s="84">
        <f t="shared" si="15"/>
        <v>1000</v>
      </c>
    </row>
    <row r="102" spans="1:8" ht="12.75">
      <c r="A102" s="28">
        <f t="shared" si="11"/>
        <v>88</v>
      </c>
      <c r="B102" s="21" t="s">
        <v>145</v>
      </c>
      <c r="C102" s="79">
        <v>8110080050</v>
      </c>
      <c r="D102" s="40">
        <v>870</v>
      </c>
      <c r="E102" s="83" t="s">
        <v>127</v>
      </c>
      <c r="F102" s="49">
        <v>1000</v>
      </c>
      <c r="G102" s="84">
        <v>1000</v>
      </c>
      <c r="H102" s="84">
        <v>1000</v>
      </c>
    </row>
    <row r="103" spans="1:8" ht="51">
      <c r="A103" s="28">
        <f t="shared" si="11"/>
        <v>89</v>
      </c>
      <c r="B103" s="22" t="s">
        <v>205</v>
      </c>
      <c r="C103" s="79">
        <v>8110080210</v>
      </c>
      <c r="D103" s="28"/>
      <c r="E103" s="68"/>
      <c r="F103" s="49">
        <f>F104+F108+F112</f>
        <v>1581332</v>
      </c>
      <c r="G103" s="49">
        <f>G104+G108+G112</f>
        <v>1550408</v>
      </c>
      <c r="H103" s="49">
        <f>H104+H108+H112</f>
        <v>1479886</v>
      </c>
    </row>
    <row r="104" spans="1:8" ht="63.75">
      <c r="A104" s="28">
        <f t="shared" si="11"/>
        <v>90</v>
      </c>
      <c r="B104" s="22" t="s">
        <v>40</v>
      </c>
      <c r="C104" s="79">
        <v>8110080210</v>
      </c>
      <c r="D104" s="28">
        <v>100</v>
      </c>
      <c r="E104" s="68"/>
      <c r="F104" s="49">
        <f>F105</f>
        <v>1377912</v>
      </c>
      <c r="G104" s="84">
        <f aca="true" t="shared" si="16" ref="G104:H106">G105</f>
        <v>1346988</v>
      </c>
      <c r="H104" s="84">
        <f t="shared" si="16"/>
        <v>1276466</v>
      </c>
    </row>
    <row r="105" spans="1:8" ht="25.5">
      <c r="A105" s="28">
        <f t="shared" si="11"/>
        <v>91</v>
      </c>
      <c r="B105" s="33" t="s">
        <v>203</v>
      </c>
      <c r="C105" s="82">
        <v>8110080210</v>
      </c>
      <c r="D105" s="40">
        <v>120</v>
      </c>
      <c r="E105" s="83"/>
      <c r="F105" s="49">
        <f>F106</f>
        <v>1377912</v>
      </c>
      <c r="G105" s="52">
        <f t="shared" si="16"/>
        <v>1346988</v>
      </c>
      <c r="H105" s="52">
        <f t="shared" si="16"/>
        <v>1276466</v>
      </c>
    </row>
    <row r="106" spans="1:8" ht="12.75">
      <c r="A106" s="28">
        <f t="shared" si="11"/>
        <v>92</v>
      </c>
      <c r="B106" s="21" t="s">
        <v>142</v>
      </c>
      <c r="C106" s="82">
        <v>8110080210</v>
      </c>
      <c r="D106" s="40">
        <v>120</v>
      </c>
      <c r="E106" s="83" t="s">
        <v>120</v>
      </c>
      <c r="F106" s="49">
        <f>F107</f>
        <v>1377912</v>
      </c>
      <c r="G106" s="52">
        <f t="shared" si="16"/>
        <v>1346988</v>
      </c>
      <c r="H106" s="52">
        <f t="shared" si="16"/>
        <v>1276466</v>
      </c>
    </row>
    <row r="107" spans="1:8" ht="51">
      <c r="A107" s="28">
        <f t="shared" si="11"/>
        <v>93</v>
      </c>
      <c r="B107" s="22" t="s">
        <v>144</v>
      </c>
      <c r="C107" s="82">
        <v>8110080210</v>
      </c>
      <c r="D107" s="28">
        <v>120</v>
      </c>
      <c r="E107" s="68" t="s">
        <v>126</v>
      </c>
      <c r="F107" s="49">
        <v>1377912</v>
      </c>
      <c r="G107" s="52">
        <v>1346988</v>
      </c>
      <c r="H107" s="52">
        <v>1276466</v>
      </c>
    </row>
    <row r="108" spans="1:8" ht="25.5">
      <c r="A108" s="28">
        <f t="shared" si="11"/>
        <v>94</v>
      </c>
      <c r="B108" s="33" t="s">
        <v>38</v>
      </c>
      <c r="C108" s="82">
        <v>8110080210</v>
      </c>
      <c r="D108" s="40">
        <v>200</v>
      </c>
      <c r="E108" s="83"/>
      <c r="F108" s="49">
        <f>F109</f>
        <v>200363</v>
      </c>
      <c r="G108" s="52">
        <f aca="true" t="shared" si="17" ref="G108:H110">G109</f>
        <v>200363</v>
      </c>
      <c r="H108" s="52">
        <f t="shared" si="17"/>
        <v>200363</v>
      </c>
    </row>
    <row r="109" spans="1:8" ht="25.5">
      <c r="A109" s="28">
        <f t="shared" si="11"/>
        <v>95</v>
      </c>
      <c r="B109" s="33" t="s">
        <v>41</v>
      </c>
      <c r="C109" s="82">
        <v>8110080210</v>
      </c>
      <c r="D109" s="40">
        <v>240</v>
      </c>
      <c r="E109" s="83"/>
      <c r="F109" s="49">
        <f>F110</f>
        <v>200363</v>
      </c>
      <c r="G109" s="52">
        <f t="shared" si="17"/>
        <v>200363</v>
      </c>
      <c r="H109" s="52">
        <f t="shared" si="17"/>
        <v>200363</v>
      </c>
    </row>
    <row r="110" spans="1:8" ht="12.75">
      <c r="A110" s="28">
        <f t="shared" si="11"/>
        <v>96</v>
      </c>
      <c r="B110" s="21" t="s">
        <v>142</v>
      </c>
      <c r="C110" s="82">
        <v>8110080210</v>
      </c>
      <c r="D110" s="40">
        <v>240</v>
      </c>
      <c r="E110" s="83" t="s">
        <v>120</v>
      </c>
      <c r="F110" s="49">
        <f>F111</f>
        <v>200363</v>
      </c>
      <c r="G110" s="84">
        <f t="shared" si="17"/>
        <v>200363</v>
      </c>
      <c r="H110" s="84">
        <f t="shared" si="17"/>
        <v>200363</v>
      </c>
    </row>
    <row r="111" spans="1:8" ht="51">
      <c r="A111" s="28">
        <f t="shared" si="11"/>
        <v>97</v>
      </c>
      <c r="B111" s="22" t="s">
        <v>144</v>
      </c>
      <c r="C111" s="82">
        <v>8110080210</v>
      </c>
      <c r="D111" s="28">
        <v>240</v>
      </c>
      <c r="E111" s="68" t="s">
        <v>126</v>
      </c>
      <c r="F111" s="49">
        <v>200363</v>
      </c>
      <c r="G111" s="52">
        <v>200363</v>
      </c>
      <c r="H111" s="52">
        <v>200363</v>
      </c>
    </row>
    <row r="112" spans="1:8" ht="12.75">
      <c r="A112" s="28">
        <f t="shared" si="11"/>
        <v>98</v>
      </c>
      <c r="B112" s="33" t="s">
        <v>206</v>
      </c>
      <c r="C112" s="82">
        <v>8110080210</v>
      </c>
      <c r="D112" s="40">
        <v>800</v>
      </c>
      <c r="E112" s="83"/>
      <c r="F112" s="49">
        <f aca="true" t="shared" si="18" ref="F112:H113">F113</f>
        <v>3057</v>
      </c>
      <c r="G112" s="52">
        <f>G113</f>
        <v>3057</v>
      </c>
      <c r="H112" s="52">
        <f t="shared" si="18"/>
        <v>3057</v>
      </c>
    </row>
    <row r="113" spans="1:8" ht="12.75">
      <c r="A113" s="28">
        <f t="shared" si="11"/>
        <v>99</v>
      </c>
      <c r="B113" s="33" t="s">
        <v>66</v>
      </c>
      <c r="C113" s="82">
        <v>8110080210</v>
      </c>
      <c r="D113" s="40">
        <v>850</v>
      </c>
      <c r="E113" s="83"/>
      <c r="F113" s="49">
        <f t="shared" si="18"/>
        <v>3057</v>
      </c>
      <c r="G113" s="52">
        <f t="shared" si="18"/>
        <v>3057</v>
      </c>
      <c r="H113" s="52">
        <f t="shared" si="18"/>
        <v>3057</v>
      </c>
    </row>
    <row r="114" spans="1:8" ht="12.75">
      <c r="A114" s="28">
        <f t="shared" si="11"/>
        <v>100</v>
      </c>
      <c r="B114" s="21" t="s">
        <v>142</v>
      </c>
      <c r="C114" s="82">
        <v>8110080210</v>
      </c>
      <c r="D114" s="40">
        <v>850</v>
      </c>
      <c r="E114" s="83" t="s">
        <v>120</v>
      </c>
      <c r="F114" s="49">
        <f>F115</f>
        <v>3057</v>
      </c>
      <c r="G114" s="52">
        <f>G115</f>
        <v>3057</v>
      </c>
      <c r="H114" s="52">
        <f>H115</f>
        <v>3057</v>
      </c>
    </row>
    <row r="115" spans="1:8" ht="51">
      <c r="A115" s="28">
        <f t="shared" si="11"/>
        <v>101</v>
      </c>
      <c r="B115" s="22" t="s">
        <v>144</v>
      </c>
      <c r="C115" s="82">
        <v>8110080210</v>
      </c>
      <c r="D115" s="40">
        <v>850</v>
      </c>
      <c r="E115" s="83" t="s">
        <v>126</v>
      </c>
      <c r="F115" s="49">
        <v>3057</v>
      </c>
      <c r="G115" s="52">
        <v>3057</v>
      </c>
      <c r="H115" s="52">
        <v>3057</v>
      </c>
    </row>
    <row r="116" spans="1:8" ht="38.25">
      <c r="A116" s="28">
        <f t="shared" si="11"/>
        <v>102</v>
      </c>
      <c r="B116" s="22" t="s">
        <v>200</v>
      </c>
      <c r="C116" s="79">
        <v>9100000000</v>
      </c>
      <c r="D116" s="28"/>
      <c r="E116" s="68"/>
      <c r="F116" s="49">
        <f aca="true" t="shared" si="19" ref="F116:F121">F117</f>
        <v>729203</v>
      </c>
      <c r="G116" s="84">
        <f aca="true" t="shared" si="20" ref="G116:H121">G117</f>
        <v>729203</v>
      </c>
      <c r="H116" s="84">
        <f t="shared" si="20"/>
        <v>729203</v>
      </c>
    </row>
    <row r="117" spans="1:8" ht="12.75">
      <c r="A117" s="28">
        <f t="shared" si="11"/>
        <v>103</v>
      </c>
      <c r="B117" s="21" t="s">
        <v>201</v>
      </c>
      <c r="C117" s="79">
        <v>9110000000</v>
      </c>
      <c r="D117" s="28"/>
      <c r="E117" s="68"/>
      <c r="F117" s="49">
        <f t="shared" si="19"/>
        <v>729203</v>
      </c>
      <c r="G117" s="84">
        <f t="shared" si="20"/>
        <v>729203</v>
      </c>
      <c r="H117" s="84">
        <f t="shared" si="20"/>
        <v>729203</v>
      </c>
    </row>
    <row r="118" spans="1:8" ht="63.75">
      <c r="A118" s="28">
        <f t="shared" si="11"/>
        <v>104</v>
      </c>
      <c r="B118" s="22" t="s">
        <v>202</v>
      </c>
      <c r="C118" s="79">
        <v>9110080210</v>
      </c>
      <c r="D118" s="28"/>
      <c r="E118" s="68"/>
      <c r="F118" s="49">
        <f t="shared" si="19"/>
        <v>729203</v>
      </c>
      <c r="G118" s="84">
        <f t="shared" si="20"/>
        <v>729203</v>
      </c>
      <c r="H118" s="84">
        <f t="shared" si="20"/>
        <v>729203</v>
      </c>
    </row>
    <row r="119" spans="1:8" ht="63.75">
      <c r="A119" s="28">
        <f t="shared" si="11"/>
        <v>105</v>
      </c>
      <c r="B119" s="22" t="s">
        <v>40</v>
      </c>
      <c r="C119" s="79">
        <v>9110080210</v>
      </c>
      <c r="D119" s="28">
        <v>100</v>
      </c>
      <c r="E119" s="68"/>
      <c r="F119" s="49">
        <f t="shared" si="19"/>
        <v>729203</v>
      </c>
      <c r="G119" s="84">
        <f t="shared" si="20"/>
        <v>729203</v>
      </c>
      <c r="H119" s="84">
        <f t="shared" si="20"/>
        <v>729203</v>
      </c>
    </row>
    <row r="120" spans="1:8" ht="25.5">
      <c r="A120" s="28">
        <f t="shared" si="11"/>
        <v>106</v>
      </c>
      <c r="B120" s="33" t="s">
        <v>203</v>
      </c>
      <c r="C120" s="82">
        <v>9110080210</v>
      </c>
      <c r="D120" s="40">
        <v>120</v>
      </c>
      <c r="E120" s="83"/>
      <c r="F120" s="49">
        <f t="shared" si="19"/>
        <v>729203</v>
      </c>
      <c r="G120" s="84">
        <f t="shared" si="20"/>
        <v>729203</v>
      </c>
      <c r="H120" s="84">
        <f t="shared" si="20"/>
        <v>729203</v>
      </c>
    </row>
    <row r="121" spans="1:8" ht="12.75">
      <c r="A121" s="28">
        <f t="shared" si="11"/>
        <v>107</v>
      </c>
      <c r="B121" s="21" t="s">
        <v>142</v>
      </c>
      <c r="C121" s="82">
        <v>9110080210</v>
      </c>
      <c r="D121" s="40">
        <v>120</v>
      </c>
      <c r="E121" s="83" t="s">
        <v>120</v>
      </c>
      <c r="F121" s="49">
        <f t="shared" si="19"/>
        <v>729203</v>
      </c>
      <c r="G121" s="84">
        <f t="shared" si="20"/>
        <v>729203</v>
      </c>
      <c r="H121" s="84">
        <f t="shared" si="20"/>
        <v>729203</v>
      </c>
    </row>
    <row r="122" spans="1:8" ht="38.25">
      <c r="A122" s="28">
        <f t="shared" si="11"/>
        <v>108</v>
      </c>
      <c r="B122" s="22" t="s">
        <v>165</v>
      </c>
      <c r="C122" s="82">
        <v>9110080210</v>
      </c>
      <c r="D122" s="40">
        <v>120</v>
      </c>
      <c r="E122" s="68" t="s">
        <v>125</v>
      </c>
      <c r="F122" s="49">
        <v>729203</v>
      </c>
      <c r="G122" s="84">
        <v>729203</v>
      </c>
      <c r="H122" s="84">
        <v>729203</v>
      </c>
    </row>
    <row r="123" spans="1:8" ht="12.75">
      <c r="A123" s="28">
        <f t="shared" si="11"/>
        <v>109</v>
      </c>
      <c r="B123" s="21" t="s">
        <v>169</v>
      </c>
      <c r="C123" s="79"/>
      <c r="D123" s="68"/>
      <c r="E123" s="28"/>
      <c r="F123" s="49"/>
      <c r="G123" s="84">
        <v>65958</v>
      </c>
      <c r="H123" s="84">
        <v>129980</v>
      </c>
    </row>
    <row r="124" spans="1:8" s="104" customFormat="1" ht="12.75">
      <c r="A124" s="28">
        <f t="shared" si="11"/>
        <v>110</v>
      </c>
      <c r="B124" s="32" t="s">
        <v>35</v>
      </c>
      <c r="C124" s="102"/>
      <c r="D124" s="103"/>
      <c r="E124" s="101"/>
      <c r="F124" s="48">
        <f>F116+F77+F15</f>
        <v>3221764.6</v>
      </c>
      <c r="G124" s="48">
        <f>G116+G77+G15+G123</f>
        <v>2715050.98</v>
      </c>
      <c r="H124" s="48">
        <f>H116+H77+H15+H123</f>
        <v>2718420.68</v>
      </c>
    </row>
  </sheetData>
  <sheetProtection/>
  <mergeCells count="16">
    <mergeCell ref="A8:H9"/>
    <mergeCell ref="F11:F13"/>
    <mergeCell ref="G11:G13"/>
    <mergeCell ref="H11:H13"/>
    <mergeCell ref="E11:E13"/>
    <mergeCell ref="A11:A13"/>
    <mergeCell ref="A1:H1"/>
    <mergeCell ref="A2:H2"/>
    <mergeCell ref="A3:H3"/>
    <mergeCell ref="B11:B13"/>
    <mergeCell ref="C11:C13"/>
    <mergeCell ref="D11:D13"/>
    <mergeCell ref="A4:H4"/>
    <mergeCell ref="A5:H5"/>
    <mergeCell ref="A6:H6"/>
    <mergeCell ref="A10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2019-09-09T23:20:02Z</cp:lastPrinted>
  <dcterms:created xsi:type="dcterms:W3CDTF">2010-12-02T07:50:49Z</dcterms:created>
  <dcterms:modified xsi:type="dcterms:W3CDTF">2019-09-18T08:12:01Z</dcterms:modified>
  <cp:category/>
  <cp:version/>
  <cp:contentType/>
  <cp:contentStatus/>
</cp:coreProperties>
</file>