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730" activeTab="0"/>
  </bookViews>
  <sheets>
    <sheet name="текст " sheetId="1" r:id="rId1"/>
    <sheet name="прил1 " sheetId="2" r:id="rId2"/>
    <sheet name="прил 2" sheetId="3" r:id="rId3"/>
    <sheet name="прил 3" sheetId="4" r:id="rId4"/>
    <sheet name="прил 4" sheetId="5" r:id="rId5"/>
    <sheet name="прил 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<sst xmlns="http://schemas.openxmlformats.org/spreadsheetml/2006/main" count="629" uniqueCount="274">
  <si>
    <t xml:space="preserve">      Российская Федерация</t>
  </si>
  <si>
    <t xml:space="preserve">          Красноярский край Казачинский район</t>
  </si>
  <si>
    <t>ПРОЕКТ</t>
  </si>
  <si>
    <t>РЕШЕНИЯ</t>
  </si>
  <si>
    <t xml:space="preserve">                                                     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</si>
  <si>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</si>
  <si>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</si>
  <si>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</si>
  <si>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№6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</si>
  <si>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</si>
  <si>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</si>
  <si>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</si>
  <si>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</si>
  <si>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</si>
  <si>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</si>
  <si>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</si>
  <si>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решением о бюджете</t>
  </si>
  <si>
    <t>Бюджетная роспись с учетом изменений</t>
  </si>
  <si>
    <t>Исполнено</t>
  </si>
  <si>
    <t xml:space="preserve"> </t>
  </si>
  <si>
    <t>Источники внутреннего финансирования дефицита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</si>
  <si>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</si>
  <si>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</si>
  <si>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</si>
  <si>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</si>
  <si>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</si>
  <si>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</si>
  <si>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</si>
  <si>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</si>
  <si>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</si>
  <si>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Итого источников финансирования дефицита бюджета</t>
  </si>
  <si>
    <t xml:space="preserve">                        </t>
  </si>
  <si>
    <t>Приложение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</si>
  <si>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</si>
  <si>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</si>
  <si>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 классификации доходов бюджета</t>
  </si>
  <si>
    <t>Наименование кода классификации доходов бюджета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</si>
  <si>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</si>
  <si>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</si>
  <si>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</si>
  <si>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</si>
  <si>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</si>
  <si>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</si>
  <si>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</si>
  <si>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</si>
  <si>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</si>
  <si>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</si>
  <si>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</si>
  <si>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</si>
  <si>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</si>
  <si>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</si>
  <si>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</si>
  <si>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</si>
  <si>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</si>
  <si>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</t>
  </si>
  <si>
    <t xml:space="preserve">                                                          Приложение 3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</si>
  <si>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</si>
  <si>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</si>
  <si>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</si>
  <si>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</si>
  <si>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</si>
  <si>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</si>
  <si>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</si>
  <si>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</si>
  <si>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</si>
  <si>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</si>
  <si>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</si>
  <si>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</si>
  <si>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</si>
  <si>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</si>
  <si>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</si>
  <si>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</si>
  <si>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</si>
  <si>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</si>
  <si>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</si>
  <si>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</si>
  <si>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</si>
  <si>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</si>
  <si>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</si>
  <si>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</si>
  <si>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</si>
  <si>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</si>
  <si>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</si>
  <si>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</si>
  <si>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</si>
  <si>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</si>
  <si>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</si>
  <si>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</si>
  <si>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</si>
  <si>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 xml:space="preserve">                                                                                                                                    Приложение 4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</si>
  <si>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</si>
  <si>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</si>
  <si>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</si>
  <si>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</si>
  <si>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</si>
  <si>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</si>
  <si>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</si>
  <si>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</si>
  <si>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</si>
  <si>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</si>
  <si>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</si>
  <si>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</si>
  <si>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</si>
  <si>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</si>
  <si>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</si>
  <si>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</si>
  <si>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</si>
  <si>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Резервные средства</t>
  </si>
  <si>
    <t>870</t>
  </si>
  <si>
    <t>0100000000</t>
  </si>
  <si>
    <t>0110000000</t>
  </si>
  <si>
    <t>0110081010</t>
  </si>
  <si>
    <t>100</t>
  </si>
  <si>
    <t>120</t>
  </si>
  <si>
    <t>200</t>
  </si>
  <si>
    <t>240</t>
  </si>
  <si>
    <t>Закупка товаров, работ и услуг для обеспечения государственных (муниципальных) нужд</t>
  </si>
  <si>
    <t>Закупки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</si>
  <si>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</si>
  <si>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01300S4120</t>
  </si>
  <si>
    <t>0120000000</t>
  </si>
  <si>
    <t>0120081020</t>
  </si>
  <si>
    <t>0120081090</t>
  </si>
  <si>
    <t>0110083010</t>
  </si>
  <si>
    <t>0140000000</t>
  </si>
  <si>
    <t>0140082060</t>
  </si>
  <si>
    <t xml:space="preserve">Межбюджетные трансферты 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</si>
  <si>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</si>
  <si>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Приложение 5</t>
  </si>
  <si>
    <t>№ стр</t>
  </si>
  <si>
    <t>Расходы на выплату персоналу государственных (муниципальных) органов</t>
  </si>
  <si>
    <t>0130000000</t>
  </si>
  <si>
    <t>0130082020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</si>
  <si>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</si>
  <si>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</si>
  <si>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Приложение № 6</t>
  </si>
  <si>
    <t>код ведомства</t>
  </si>
  <si>
    <t>раздел</t>
  </si>
  <si>
    <t>подраздел</t>
  </si>
  <si>
    <t>целевая статья</t>
  </si>
  <si>
    <t>вид расхода</t>
  </si>
  <si>
    <t>% Исполнения</t>
  </si>
  <si>
    <t>Администрация Вороковского сельсовета</t>
  </si>
  <si>
    <t>01</t>
  </si>
  <si>
    <t>02</t>
  </si>
  <si>
    <t>91 0 0000</t>
  </si>
  <si>
    <t>Итого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</si>
  <si>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Захаровского сельсовета непрограмным направлениям деятельности), группам и пдгруппам видов расходов, классификации расходов, согласно приложению 4 к настоящему Решению</t>
  </si>
  <si>
    <t xml:space="preserve">       расходов бюджета поселения по целевым статьям (муниципальным программам Захаровского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приложению5 к настоящему Решению;</t>
  </si>
  <si>
    <t>Глава сельсовета                                                                                       Розе Т.А.</t>
  </si>
  <si>
    <t>810 01 00 00 00 00 0000 000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</si>
  <si>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</si>
  <si>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</si>
  <si>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</si>
  <si>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</si>
  <si>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</si>
  <si>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</si>
  <si>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</si>
  <si>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</si>
  <si>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</si>
  <si>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Администрация Захаровского сельсовета</t>
  </si>
  <si>
    <t>Функционирование администрации Захаровского сельсовета</t>
  </si>
  <si>
    <t>Функционированиеадминистрации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</si>
  <si>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</si>
  <si>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</si>
  <si>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Подпрограмма  "Благоустройство  территории Захаровского сельсовета "</t>
  </si>
  <si>
    <t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</si>
  <si>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</si>
  <si>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</si>
  <si>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Муниципальная программа Захаровскогоо сельсовета "Создание безопасных и комфортных условий для проживания на территории Захаровского сельсовета"</t>
  </si>
  <si>
    <t>Подпрограмма "Обеспечение безопасности жителей Захаровского сельсовета"</t>
  </si>
  <si>
    <t>Обеспечение первичных мер пожарной безопасности за счет средств краевого бюджета и средств бюджета поселения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</si>
  <si>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</si>
  <si>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</si>
  <si>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</si>
  <si>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</si>
  <si>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Содержание автомобильных дорог и инженерныхх сооружений на них в границах городских округов, и сельских  поселений 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</si>
  <si>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 городских округов и поселений  за счет средств муниципального дорожного фонда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</si>
  <si>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>Мероприятия в области организации водоснабжения населения в рамках подпрограммы "Благоустройство  территории Захаровского сельсовета " муниципальной программы администрации Захаровского сельсовета "Создание безопасных и комфортных условий для проживания на территории Захаровского сельсовета"</t>
  </si>
  <si>
    <t>Подпрограмма "Прочие мероприятия Захаровского сельсовета 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</si>
  <si>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организаций культуры в рамках подпрограммы "Прочие мероприятия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</si>
  <si>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</si>
  <si>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"Содержания автомобильных дорог общего пользования Захаровского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</si>
  <si>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сельских поселений в рамках подпрограммы "Содержания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</si>
  <si>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</si>
  <si>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>Наименование  МО Захаровский сельсовет</t>
  </si>
  <si>
    <t>к проекту Решения Захаровского сельского</t>
  </si>
  <si>
    <t xml:space="preserve">схода граждан  от                           г  №            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</si>
  <si>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</si>
  <si>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</si>
  <si>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</si>
  <si>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</si>
  <si>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Прочие межбюджетные трансферты общего характера</t>
  </si>
  <si>
    <t>1403</t>
  </si>
  <si>
    <t>8110082080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</si>
  <si>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</si>
  <si>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8110000000</t>
  </si>
  <si>
    <t>1400</t>
  </si>
  <si>
    <t>МЕЖБЮДЖЕТНЫЕ ТРАНСФЕРТЫ ОБЩЕГО ХАРАКТЕРА БЮДЖЕТАМ БЮДЖЕТНОЙ СИСТЕМЫ РОССИЙСКОЙ ФЕДЕРАЦИИ</t>
  </si>
  <si>
    <t xml:space="preserve">       сход граждан Захаровского сельсовета</t>
  </si>
  <si>
    <t xml:space="preserve">       Руководствуясь статьей 264.6 Бюджетного Кодекса Российской Федерации,"Положением о бюджетном процессе в Захаровском сельсовете", утвержденным Решением схода граждан Захаровского сельсовета от 13.11.2020 г № 3-8, статьей 51 Устава  Захаровского сельсовета решил:</t>
  </si>
  <si>
    <t>00.00.0000                                                                 с.Захаровка                                                                    № 00-000</t>
  </si>
  <si>
    <t>Межбюджетные трансферты общего характера бюджетам бюджетной системы Российской Федерации</t>
  </si>
  <si>
    <t xml:space="preserve">                   «Об исполнении бюджета Захаровского сельсовета за 2023 год"</t>
  </si>
  <si>
    <t xml:space="preserve">     1.Утвердить отчет об исполнении бюджета поселения за  2023 год, в том числе :</t>
  </si>
  <si>
    <t>Исполнение по источникам внутреннего финансирования дефицита бюджета поселения в 2023 году</t>
  </si>
  <si>
    <t xml:space="preserve">        исполнение  бюджета поселения по доходам в сумме 5334578,11 рублей и расходам в сумме 5322417,17 рублей;</t>
  </si>
  <si>
    <t xml:space="preserve">
        исполнение бюджета поселения с профицитом в сумме  12160,94  рубля;                                                                                                                    исполнение по источникам внутреннего финансирования с дефицитом бюджета поселения в сумме  62400,56  рубля;</t>
  </si>
  <si>
    <t>000 10000000000000000</t>
  </si>
  <si>
    <t>182 10100000000000000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</si>
  <si>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</si>
  <si>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</si>
  <si>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</si>
  <si>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000 10300000000000000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</si>
  <si>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</si>
  <si>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</si>
  <si>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</si>
  <si>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182 10600000000000000</t>
  </si>
  <si>
    <t>182 10606000000000110</t>
  </si>
  <si>
    <t>182 10606030000000110</t>
  </si>
  <si>
    <t>182 10606033100000110</t>
  </si>
  <si>
    <t>182 10606040000000110</t>
  </si>
  <si>
    <t>Земельный налог с физических лиц</t>
  </si>
  <si>
    <t>182 10606043100000110</t>
  </si>
  <si>
    <t>Земельный налог с физических лиц, обладающих земельным участком, расположенным в границах сельских поселений</t>
  </si>
  <si>
    <t>810 10800000000000000</t>
  </si>
  <si>
    <t>810 10804000010000110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</si>
  <si>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</si>
  <si>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</si>
  <si>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</si>
  <si>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810 20000000000000000</t>
  </si>
  <si>
    <t>810 20200000000000000</t>
  </si>
  <si>
    <t>810 20210000000000150</t>
  </si>
  <si>
    <t>810 20215001000000150</t>
  </si>
  <si>
    <t>810 20215001100000150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</si>
  <si>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</si>
  <si>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</si>
  <si>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</si>
  <si>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</si>
  <si>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</si>
  <si>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810 20230000000000150</t>
  </si>
  <si>
    <t>810 20230024000000150</t>
  </si>
  <si>
    <t>Субвенции местным бюджетам на выполнение передаваемых полномочий субъектов Российской Федерации</t>
  </si>
  <si>
    <t>810 20230024100000150</t>
  </si>
  <si>
    <t>Субвенции бюджетам сельских поселений на выполнение передаваемых полномочий субъектов Российской Федерации</t>
  </si>
  <si>
    <t>810 20230024104901150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</si>
  <si>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</si>
  <si>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810 20235118000000150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</si>
  <si>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</si>
  <si>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</si>
  <si>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</si>
  <si>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810 20240000000000150</t>
  </si>
  <si>
    <t>810 20249999000000150</t>
  </si>
  <si>
    <t>Прочие межбюджетные трансферты, передаваемые бюджетам</t>
  </si>
  <si>
    <t>810 20249999100000150</t>
  </si>
  <si>
    <t>Прочие межбюджетные трансферты, передаваемые бюджетам сельских поселений</t>
  </si>
  <si>
    <t>810 20249999100002150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</si>
  <si>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</si>
  <si>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810 20249999102724150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</si>
  <si>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</si>
  <si>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810 20249999107412150</t>
  </si>
  <si>
    <t>Исполнение по доходам бюджета  поселения по кодам видов доходов,по кодам бюджетной классификации в 2023 году</t>
  </si>
  <si>
    <t>2. Утвердить исполнение бюджета поселения за 2023 год со следующими показателями:</t>
  </si>
  <si>
    <t>182 10302260010000110</t>
  </si>
  <si>
    <t>182 10302250010000110</t>
  </si>
  <si>
    <t>182 10302240010000110</t>
  </si>
  <si>
    <t>182 10302230010000110</t>
  </si>
  <si>
    <t xml:space="preserve">      Исполнение ведомственной структуры расходов по разделам, подразделам,целевым статьям (муниципальным программам Захаровского сельсовета) в 2023 году</t>
  </si>
  <si>
    <t xml:space="preserve">   Исполнение бюджетных ассигнований по целевым статьям (муниципальным программам Захаровского сельсовета и непрограммным направления деятельности), группам и подгруппам видов расходов, разделам, подразделам классификации расходов  бюджета поселения в 2023 году</t>
  </si>
  <si>
    <t>Исполнение по межбюджетным трансфертам, передаваемым бюджетам муниципальных районов из бюджетов поселений в 2023 году</t>
  </si>
  <si>
    <t>Средства на частичную компенсацию расходов на повышение оплаты труда отдельным категориям работников бюджетной сферы по администрации Захаровского сельсоветав рамках непрограмных расходов отдельных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</si>
  <si>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</si>
  <si>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 на функционирование высшего должностного лица муниципального образованияьсоветав рамках непрограмных расходов отдельных органов местного самоуправления</t>
  </si>
  <si>
    <t xml:space="preserve">  Исполнение расходов бюджета поселения по разделам  и подразделам классификации расходов бюджетов Российской Федерации в 2023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</si>
</sst>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"/>
    <numFmt numFmtId="181" formatCode="#,##0.0\ _₽"/>
    <numFmt numFmtId="182" formatCode="?"/>
    <numFmt numFmtId="183" formatCode="0.0"/>
  </numFmts>
  <fonts count="55">
    <font>
      <sz val="10"/>
      <name val="Arial Cyr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80" fontId="5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3" borderId="0" xfId="0" applyFont="1" applyFill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15" fillId="0" borderId="0" xfId="0" applyFont="1" applyAlignment="1">
      <alignment horizontal="justify"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 vertical="top" wrapText="1"/>
    </xf>
    <xf numFmtId="49" fontId="5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83" fontId="5" fillId="0" borderId="0" xfId="0" applyNumberFormat="1" applyFont="1" applyFill="1" applyBorder="1" applyAlignment="1">
      <alignment horizontal="righ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19" fillId="0" borderId="16" xfId="0" applyNumberFormat="1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left" wrapText="1"/>
    </xf>
    <xf numFmtId="182" fontId="18" fillId="0" borderId="17" xfId="0" applyNumberFormat="1" applyFont="1" applyBorder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left" wrapText="1"/>
    </xf>
    <xf numFmtId="182" fontId="20" fillId="0" borderId="20" xfId="0" applyNumberFormat="1" applyFont="1" applyBorder="1" applyAlignment="1">
      <alignment horizontal="left" wrapText="1"/>
    </xf>
    <xf numFmtId="4" fontId="20" fillId="0" borderId="11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/>
    </xf>
    <xf numFmtId="2" fontId="5" fillId="0" borderId="0" xfId="0" applyNumberFormat="1" applyFont="1" applyFill="1" applyAlignment="1">
      <alignment horizontal="justify" wrapText="1"/>
    </xf>
    <xf numFmtId="49" fontId="5" fillId="0" borderId="0" xfId="0" applyNumberFormat="1" applyFont="1" applyFill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3" borderId="18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8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7">
      <selection activeCell="A20" sqref="A20"/>
    </sheetView>
  </sheetViews>
  <sheetFormatPr defaultColWidth="9.125" defaultRowHeight="12.75"/>
  <cols>
    <col min="1" max="1" width="111.875" style="0" customWidth="1"/>
  </cols>
  <sheetData>
    <row r="1" ht="7.5" customHeight="1">
      <c r="A1" s="97"/>
    </row>
    <row r="2" ht="18.75">
      <c r="A2" s="98" t="s">
        <v>0</v>
      </c>
    </row>
    <row r="3" ht="16.5" customHeight="1">
      <c r="A3" s="98" t="s">
        <v>1</v>
      </c>
    </row>
    <row r="4" ht="18.75" customHeight="1">
      <c r="A4" s="98" t="s">
        <v>199</v>
      </c>
    </row>
    <row r="5" ht="16.5" customHeight="1">
      <c r="A5" s="99" t="s">
        <v>2</v>
      </c>
    </row>
    <row r="6" ht="18" customHeight="1">
      <c r="A6" s="100" t="s">
        <v>3</v>
      </c>
    </row>
    <row r="7" ht="0.75" customHeight="1" hidden="1">
      <c r="A7" s="101"/>
    </row>
    <row r="8" ht="5.25" customHeight="1">
      <c r="A8" s="102" t="s">
        <v>4</v>
      </c>
    </row>
    <row r="9" spans="1:2" ht="15" customHeight="1">
      <c r="A9" s="103" t="s">
        <v>201</v>
      </c>
      <c r="B9" s="43"/>
    </row>
    <row r="10" spans="1:2" ht="9.75" customHeight="1" hidden="1">
      <c r="A10" s="104"/>
      <c r="B10" s="43"/>
    </row>
    <row r="11" spans="1:2" ht="30" customHeight="1">
      <c r="A11" s="105" t="s">
        <v>203</v>
      </c>
      <c r="B11" s="43"/>
    </row>
    <row r="12" spans="1:2" ht="9.75" customHeight="1">
      <c r="A12" s="106"/>
      <c r="B12" s="43"/>
    </row>
    <row r="13" ht="14.25" customHeight="1">
      <c r="A13" s="107"/>
    </row>
    <row r="14" spans="1:2" s="93" customFormat="1" ht="48.75" customHeight="1">
      <c r="A14" s="160" t="s">
        <v>200</v>
      </c>
      <c r="B14" s="161"/>
    </row>
    <row r="15" s="93" customFormat="1" ht="21.75" customHeight="1">
      <c r="A15" s="121" t="s">
        <v>204</v>
      </c>
    </row>
    <row r="16" s="93" customFormat="1" ht="28.5" customHeight="1">
      <c r="A16" s="94" t="s">
        <v>206</v>
      </c>
    </row>
    <row r="17" s="93" customFormat="1" ht="2.25" customHeight="1">
      <c r="A17" s="94"/>
    </row>
    <row r="18" spans="1:13" s="94" customFormat="1" ht="27.75" customHeight="1">
      <c r="A18" s="108" t="s">
        <v>207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94" customFormat="1" ht="23.25" customHeight="1">
      <c r="A19" s="109" t="s">
        <v>262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s="94" customFormat="1" ht="43.5" customHeight="1">
      <c r="A20" s="111" t="s">
        <v>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s="94" customFormat="1" ht="29.25" customHeight="1">
      <c r="A21" s="95" t="s">
        <v>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18"/>
    </row>
    <row r="22" s="95" customFormat="1" ht="28.5" customHeight="1">
      <c r="A22" s="95" t="s">
        <v>7</v>
      </c>
    </row>
    <row r="23" spans="1:13" s="96" customFormat="1" ht="38.25" customHeight="1">
      <c r="A23" s="108" t="s">
        <v>147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s="96" customFormat="1" ht="39" customHeight="1">
      <c r="A24" s="108" t="s">
        <v>148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s="96" customFormat="1" ht="27" customHeight="1">
      <c r="A25" s="95" t="s">
        <v>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s="96" customFormat="1" ht="41.25" customHeight="1" hidden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" s="96" customFormat="1" ht="28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s="96" customFormat="1" ht="0.7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s="96" customFormat="1" ht="22.5" customHeight="1">
      <c r="A29" s="95" t="s">
        <v>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ht="17.25" customHeight="1">
      <c r="A30" s="113"/>
    </row>
    <row r="31" ht="18.75" customHeight="1">
      <c r="A31" s="113"/>
    </row>
    <row r="32" ht="31.5" customHeight="1" hidden="1">
      <c r="A32" s="114"/>
    </row>
    <row r="33" ht="15.75" customHeight="1" hidden="1">
      <c r="A33" s="115"/>
    </row>
    <row r="34" ht="15" customHeight="1">
      <c r="A34" s="116" t="s">
        <v>149</v>
      </c>
    </row>
    <row r="35" ht="63" customHeight="1">
      <c r="A35" s="115"/>
    </row>
    <row r="36" ht="30.75" customHeight="1">
      <c r="A36" s="115"/>
    </row>
    <row r="37" ht="79.5" customHeight="1">
      <c r="A37" s="115"/>
    </row>
    <row r="38" ht="0.75" customHeight="1">
      <c r="A38" s="117"/>
    </row>
    <row r="39" ht="15.75">
      <c r="A39" s="117"/>
    </row>
    <row r="40" ht="15.75">
      <c r="A40" s="117"/>
    </row>
    <row r="41" ht="15.75">
      <c r="A41" s="117"/>
    </row>
    <row r="42" ht="15.75">
      <c r="A42" s="117"/>
    </row>
    <row r="43" ht="12.75">
      <c r="A43" s="119"/>
    </row>
    <row r="44" ht="15.75">
      <c r="A44" s="120"/>
    </row>
    <row r="45" ht="15.75">
      <c r="A45" s="120"/>
    </row>
  </sheetData>
  <sheetProtection/>
  <mergeCells count="2">
    <mergeCell ref="A26:M26"/>
    <mergeCell ref="A28:M28"/>
  </mergeCells>
  <printOptions/>
  <pageMargins left="0.55" right="0.04" top="0.59" bottom="0.2" header="0.11999999999999998" footer="0.119999999999999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5">
      <selection activeCell="C29" sqref="C29"/>
    </sheetView>
  </sheetViews>
  <sheetFormatPr defaultColWidth="9.25390625" defaultRowHeight="12.75"/>
  <cols>
    <col min="1" max="1" width="4.625" style="21" customWidth="1"/>
    <col min="2" max="2" width="25.625" style="21" customWidth="1"/>
    <col min="3" max="3" width="43.25390625" style="21" customWidth="1"/>
    <col min="4" max="4" width="12.00390625" style="131" customWidth="1"/>
    <col min="5" max="5" width="12.375" style="21" customWidth="1"/>
    <col min="6" max="6" width="11.75390625" style="21" customWidth="1"/>
    <col min="7" max="7" width="2.625" style="0" customWidth="1"/>
  </cols>
  <sheetData>
    <row r="2" spans="1:6" ht="12.75">
      <c r="A2" s="179" t="s">
        <v>10</v>
      </c>
      <c r="B2" s="179"/>
      <c r="C2" s="179"/>
      <c r="D2" s="179"/>
      <c r="E2" s="179"/>
      <c r="F2" s="179"/>
    </row>
    <row r="3" spans="1:6" ht="24.75" customHeight="1">
      <c r="A3" s="179" t="s">
        <v>186</v>
      </c>
      <c r="B3" s="179"/>
      <c r="C3" s="179"/>
      <c r="D3" s="179"/>
      <c r="E3" s="179"/>
      <c r="F3" s="179"/>
    </row>
    <row r="4" spans="1:6" ht="12.75">
      <c r="A4" s="179" t="s">
        <v>187</v>
      </c>
      <c r="B4" s="179"/>
      <c r="C4" s="179"/>
      <c r="D4" s="179"/>
      <c r="E4" s="179"/>
      <c r="F4" s="179"/>
    </row>
    <row r="5" spans="1:6" ht="12.75" hidden="1">
      <c r="A5" s="25"/>
      <c r="B5" s="25"/>
      <c r="C5" s="25"/>
      <c r="D5" s="5"/>
      <c r="E5" s="25"/>
      <c r="F5" s="25"/>
    </row>
    <row r="6" spans="1:8" ht="15" hidden="1">
      <c r="A6" s="25"/>
      <c r="B6" s="25"/>
      <c r="C6" s="178"/>
      <c r="D6" s="179"/>
      <c r="E6" s="179"/>
      <c r="F6" s="179"/>
      <c r="G6" s="89"/>
      <c r="H6" s="89"/>
    </row>
    <row r="7" spans="1:8" ht="15" hidden="1">
      <c r="A7" s="25"/>
      <c r="B7" s="25"/>
      <c r="C7" s="179"/>
      <c r="D7" s="179"/>
      <c r="E7" s="179"/>
      <c r="F7" s="179"/>
      <c r="G7" s="89"/>
      <c r="H7" s="89"/>
    </row>
    <row r="8" spans="1:8" ht="15" hidden="1">
      <c r="A8" s="90"/>
      <c r="C8" s="179"/>
      <c r="D8" s="179"/>
      <c r="E8" s="179"/>
      <c r="F8" s="179"/>
      <c r="G8" s="89"/>
      <c r="H8" s="89"/>
    </row>
    <row r="9" spans="1:7" ht="31.5" customHeight="1">
      <c r="A9" s="187" t="s">
        <v>205</v>
      </c>
      <c r="B9" s="187"/>
      <c r="C9" s="187"/>
      <c r="D9" s="187"/>
      <c r="E9" s="187"/>
      <c r="F9" s="187"/>
      <c r="G9" s="188"/>
    </row>
    <row r="10" spans="1:4" ht="12.75">
      <c r="A10" s="189"/>
      <c r="B10" s="189"/>
      <c r="C10" s="189"/>
      <c r="D10" s="189"/>
    </row>
    <row r="11" spans="1:6" ht="14.25" customHeight="1">
      <c r="A11" s="91" t="s">
        <v>11</v>
      </c>
      <c r="B11" s="81"/>
      <c r="C11" s="179" t="s">
        <v>12</v>
      </c>
      <c r="D11" s="179"/>
      <c r="E11" s="179"/>
      <c r="F11" s="179"/>
    </row>
    <row r="12" spans="1:11" ht="18" customHeight="1">
      <c r="A12" s="181" t="s">
        <v>13</v>
      </c>
      <c r="B12" s="182" t="s">
        <v>14</v>
      </c>
      <c r="C12" s="183" t="s">
        <v>15</v>
      </c>
      <c r="D12" s="185" t="s">
        <v>16</v>
      </c>
      <c r="E12" s="176" t="s">
        <v>17</v>
      </c>
      <c r="F12" s="176" t="s">
        <v>18</v>
      </c>
      <c r="K12" t="s">
        <v>19</v>
      </c>
    </row>
    <row r="13" spans="1:7" ht="69.75" customHeight="1">
      <c r="A13" s="181"/>
      <c r="B13" s="182"/>
      <c r="C13" s="184"/>
      <c r="D13" s="186"/>
      <c r="E13" s="177"/>
      <c r="F13" s="177"/>
      <c r="G13" s="21"/>
    </row>
    <row r="14" spans="1:6" ht="12" customHeight="1">
      <c r="A14" s="28"/>
      <c r="B14" s="28">
        <v>1</v>
      </c>
      <c r="C14" s="28">
        <v>2</v>
      </c>
      <c r="D14" s="63">
        <v>3</v>
      </c>
      <c r="E14" s="28">
        <v>4</v>
      </c>
      <c r="F14" s="28">
        <v>5</v>
      </c>
    </row>
    <row r="15" spans="1:6" ht="28.5" customHeight="1">
      <c r="A15" s="29">
        <v>1</v>
      </c>
      <c r="B15" s="29" t="s">
        <v>150</v>
      </c>
      <c r="C15" s="29" t="s">
        <v>20</v>
      </c>
      <c r="D15" s="127">
        <f>D16</f>
        <v>0</v>
      </c>
      <c r="E15" s="54">
        <f>E16</f>
        <v>13622.319999999367</v>
      </c>
      <c r="F15" s="54">
        <f>F16</f>
        <v>-12160.94000000041</v>
      </c>
    </row>
    <row r="16" spans="1:6" ht="15" customHeight="1">
      <c r="A16" s="29">
        <v>2</v>
      </c>
      <c r="B16" s="29" t="s">
        <v>151</v>
      </c>
      <c r="C16" s="29" t="s">
        <v>21</v>
      </c>
      <c r="D16" s="127">
        <f>D20+D21</f>
        <v>0</v>
      </c>
      <c r="E16" s="54">
        <f>E20+E21</f>
        <v>13622.319999999367</v>
      </c>
      <c r="F16" s="54">
        <f>F20+F21</f>
        <v>-12160.94000000041</v>
      </c>
    </row>
    <row r="17" spans="1:6" ht="15" customHeight="1">
      <c r="A17" s="29">
        <v>3</v>
      </c>
      <c r="B17" s="29" t="s">
        <v>152</v>
      </c>
      <c r="C17" s="29" t="s">
        <v>22</v>
      </c>
      <c r="D17" s="127">
        <f aca="true" t="shared" si="0" ref="D17:F19">D18</f>
        <v>-5128009</v>
      </c>
      <c r="E17" s="54">
        <f t="shared" si="0"/>
        <v>-5334770.11</v>
      </c>
      <c r="F17" s="54">
        <f t="shared" si="0"/>
        <v>-5334578.11</v>
      </c>
    </row>
    <row r="18" spans="1:6" ht="16.5" customHeight="1">
      <c r="A18" s="29">
        <v>4</v>
      </c>
      <c r="B18" s="29" t="s">
        <v>153</v>
      </c>
      <c r="C18" s="29" t="s">
        <v>23</v>
      </c>
      <c r="D18" s="127">
        <f t="shared" si="0"/>
        <v>-5128009</v>
      </c>
      <c r="E18" s="54">
        <f t="shared" si="0"/>
        <v>-5334770.11</v>
      </c>
      <c r="F18" s="54">
        <f t="shared" si="0"/>
        <v>-5334578.11</v>
      </c>
    </row>
    <row r="19" spans="1:6" ht="15" customHeight="1">
      <c r="A19" s="29">
        <v>5</v>
      </c>
      <c r="B19" s="29" t="s">
        <v>154</v>
      </c>
      <c r="C19" s="29" t="s">
        <v>24</v>
      </c>
      <c r="D19" s="127">
        <f t="shared" si="0"/>
        <v>-5128009</v>
      </c>
      <c r="E19" s="54">
        <f t="shared" si="0"/>
        <v>-5334770.11</v>
      </c>
      <c r="F19" s="54">
        <f t="shared" si="0"/>
        <v>-5334578.11</v>
      </c>
    </row>
    <row r="20" spans="1:6" ht="28.5" customHeight="1">
      <c r="A20" s="29">
        <v>6</v>
      </c>
      <c r="B20" s="29" t="s">
        <v>155</v>
      </c>
      <c r="C20" s="49" t="s">
        <v>25</v>
      </c>
      <c r="D20" s="127">
        <v>-5128009</v>
      </c>
      <c r="E20" s="54">
        <v>-5334770.11</v>
      </c>
      <c r="F20" s="54">
        <v>-5334578.11</v>
      </c>
    </row>
    <row r="21" spans="1:6" ht="17.25" customHeight="1">
      <c r="A21" s="29">
        <v>7</v>
      </c>
      <c r="B21" s="29" t="s">
        <v>156</v>
      </c>
      <c r="C21" s="29" t="s">
        <v>26</v>
      </c>
      <c r="D21" s="127">
        <f aca="true" t="shared" si="1" ref="D21:F23">D22</f>
        <v>5128009</v>
      </c>
      <c r="E21" s="54">
        <f t="shared" si="1"/>
        <v>5348392.43</v>
      </c>
      <c r="F21" s="54">
        <f t="shared" si="1"/>
        <v>5322417.17</v>
      </c>
    </row>
    <row r="22" spans="1:6" ht="12.75">
      <c r="A22" s="29">
        <v>8</v>
      </c>
      <c r="B22" s="29" t="s">
        <v>157</v>
      </c>
      <c r="C22" s="29" t="s">
        <v>27</v>
      </c>
      <c r="D22" s="127">
        <f t="shared" si="1"/>
        <v>5128009</v>
      </c>
      <c r="E22" s="54">
        <f t="shared" si="1"/>
        <v>5348392.43</v>
      </c>
      <c r="F22" s="54">
        <f t="shared" si="1"/>
        <v>5322417.17</v>
      </c>
    </row>
    <row r="23" spans="1:6" ht="15" customHeight="1">
      <c r="A23" s="29">
        <v>9</v>
      </c>
      <c r="B23" s="29" t="s">
        <v>158</v>
      </c>
      <c r="C23" s="29" t="s">
        <v>28</v>
      </c>
      <c r="D23" s="127">
        <f t="shared" si="1"/>
        <v>5128009</v>
      </c>
      <c r="E23" s="54">
        <f t="shared" si="1"/>
        <v>5348392.43</v>
      </c>
      <c r="F23" s="54">
        <f t="shared" si="1"/>
        <v>5322417.17</v>
      </c>
    </row>
    <row r="24" spans="1:6" ht="29.25" customHeight="1">
      <c r="A24" s="29">
        <v>10</v>
      </c>
      <c r="B24" s="29" t="s">
        <v>159</v>
      </c>
      <c r="C24" s="49" t="s">
        <v>29</v>
      </c>
      <c r="D24" s="127">
        <v>5128009</v>
      </c>
      <c r="E24" s="54">
        <v>5348392.43</v>
      </c>
      <c r="F24" s="54">
        <v>5322417.17</v>
      </c>
    </row>
    <row r="25" spans="1:6" ht="12.75">
      <c r="A25" s="180" t="s">
        <v>30</v>
      </c>
      <c r="B25" s="180"/>
      <c r="C25" s="180"/>
      <c r="D25" s="127">
        <v>0</v>
      </c>
      <c r="E25" s="54">
        <f>-E15</f>
        <v>-13622.319999999367</v>
      </c>
      <c r="F25" s="54">
        <f>-F15</f>
        <v>12160.94000000041</v>
      </c>
    </row>
    <row r="26" ht="12.75">
      <c r="A26" s="23" t="s">
        <v>31</v>
      </c>
    </row>
    <row r="27" ht="12.75">
      <c r="A27" s="23"/>
    </row>
    <row r="28" spans="1:7" ht="12.75">
      <c r="A28" s="23"/>
      <c r="C28" s="73"/>
      <c r="D28" s="143"/>
      <c r="E28" s="92"/>
      <c r="F28" s="92"/>
      <c r="G28" s="43"/>
    </row>
    <row r="29" ht="12.75">
      <c r="A29" s="23"/>
    </row>
  </sheetData>
  <sheetProtection/>
  <mergeCells count="14">
    <mergeCell ref="A2:F2"/>
    <mergeCell ref="A3:F3"/>
    <mergeCell ref="A4:F4"/>
    <mergeCell ref="A9:G9"/>
    <mergeCell ref="A10:D10"/>
    <mergeCell ref="C11:F11"/>
    <mergeCell ref="F12:F13"/>
    <mergeCell ref="C6:F8"/>
    <mergeCell ref="A25:C25"/>
    <mergeCell ref="A12:A13"/>
    <mergeCell ref="B12:B13"/>
    <mergeCell ref="C12:C13"/>
    <mergeCell ref="D12:D13"/>
    <mergeCell ref="E12:E13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41">
      <selection activeCell="A16" sqref="A16:A51"/>
    </sheetView>
  </sheetViews>
  <sheetFormatPr defaultColWidth="9.25390625" defaultRowHeight="12.75"/>
  <cols>
    <col min="1" max="1" width="4.00390625" style="21" customWidth="1"/>
    <col min="2" max="2" width="24.625" style="21" customWidth="1"/>
    <col min="3" max="3" width="32.875" style="21" customWidth="1"/>
    <col min="4" max="4" width="11.125" style="82" customWidth="1"/>
    <col min="5" max="5" width="12.125" style="131" customWidth="1"/>
    <col min="6" max="6" width="12.375" style="131" customWidth="1"/>
    <col min="7" max="7" width="7.875" style="125" customWidth="1"/>
    <col min="8" max="8" width="9.25390625" style="125" customWidth="1"/>
  </cols>
  <sheetData>
    <row r="1" spans="1:8" ht="15" customHeight="1" hidden="1">
      <c r="A1" s="23"/>
      <c r="C1" s="42"/>
      <c r="D1" s="42"/>
      <c r="E1" s="128"/>
      <c r="F1" s="129"/>
      <c r="G1" s="129"/>
      <c r="H1" s="129"/>
    </row>
    <row r="2" spans="1:8" ht="15" customHeight="1">
      <c r="A2" s="23"/>
      <c r="C2" s="25"/>
      <c r="D2" s="25"/>
      <c r="E2" s="5"/>
      <c r="F2" s="197" t="s">
        <v>32</v>
      </c>
      <c r="G2" s="197"/>
      <c r="H2" s="128"/>
    </row>
    <row r="3" spans="1:8" ht="24.75" customHeight="1">
      <c r="A3" s="179" t="s">
        <v>186</v>
      </c>
      <c r="B3" s="179"/>
      <c r="C3" s="179"/>
      <c r="D3" s="179"/>
      <c r="E3" s="179"/>
      <c r="F3" s="179"/>
      <c r="G3" s="179"/>
      <c r="H3"/>
    </row>
    <row r="4" spans="1:8" ht="12.75">
      <c r="A4" s="179" t="s">
        <v>187</v>
      </c>
      <c r="B4" s="179"/>
      <c r="C4" s="179"/>
      <c r="D4" s="179"/>
      <c r="E4" s="179"/>
      <c r="F4" s="179"/>
      <c r="G4" s="179"/>
      <c r="H4"/>
    </row>
    <row r="5" spans="1:7" ht="9" customHeight="1">
      <c r="A5" s="42"/>
      <c r="B5" s="42"/>
      <c r="C5" s="42"/>
      <c r="D5" s="198"/>
      <c r="E5" s="198"/>
      <c r="F5" s="198"/>
      <c r="G5" s="130"/>
    </row>
    <row r="6" spans="1:7" ht="9" customHeight="1">
      <c r="A6" s="179"/>
      <c r="B6" s="179"/>
      <c r="C6" s="179"/>
      <c r="D6" s="179"/>
      <c r="E6" s="179"/>
      <c r="F6" s="179"/>
      <c r="G6" s="130"/>
    </row>
    <row r="7" spans="1:7" ht="9" customHeight="1">
      <c r="A7" s="179"/>
      <c r="B7" s="179"/>
      <c r="C7" s="179"/>
      <c r="D7" s="179"/>
      <c r="E7" s="179"/>
      <c r="F7" s="179"/>
      <c r="G7" s="130"/>
    </row>
    <row r="8" spans="1:4" ht="9" customHeight="1">
      <c r="A8" s="23"/>
      <c r="D8" s="73"/>
    </row>
    <row r="9" spans="1:7" ht="27" customHeight="1">
      <c r="A9" s="190" t="s">
        <v>261</v>
      </c>
      <c r="B9" s="190"/>
      <c r="C9" s="190"/>
      <c r="D9" s="190"/>
      <c r="E9" s="190"/>
      <c r="F9" s="190"/>
      <c r="G9" s="190"/>
    </row>
    <row r="10" spans="1:7" ht="12" customHeight="1">
      <c r="A10" s="23" t="s">
        <v>33</v>
      </c>
      <c r="D10" s="83"/>
      <c r="F10" s="132"/>
      <c r="G10" s="133" t="s">
        <v>12</v>
      </c>
    </row>
    <row r="11" spans="1:13" ht="30" customHeight="1">
      <c r="A11" s="194" t="s">
        <v>34</v>
      </c>
      <c r="B11" s="183" t="s">
        <v>35</v>
      </c>
      <c r="C11" s="176" t="s">
        <v>36</v>
      </c>
      <c r="D11" s="176" t="s">
        <v>16</v>
      </c>
      <c r="E11" s="185" t="s">
        <v>17</v>
      </c>
      <c r="F11" s="185" t="s">
        <v>18</v>
      </c>
      <c r="G11" s="185" t="s">
        <v>37</v>
      </c>
      <c r="M11" s="43"/>
    </row>
    <row r="12" spans="1:7" ht="30" customHeight="1">
      <c r="A12" s="195"/>
      <c r="B12" s="196"/>
      <c r="C12" s="177"/>
      <c r="D12" s="177"/>
      <c r="E12" s="186"/>
      <c r="F12" s="186"/>
      <c r="G12" s="186"/>
    </row>
    <row r="13" spans="1:7" ht="12.75">
      <c r="A13" s="29"/>
      <c r="B13" s="28">
        <v>1</v>
      </c>
      <c r="C13" s="84">
        <v>2</v>
      </c>
      <c r="D13" s="52">
        <v>3</v>
      </c>
      <c r="E13" s="46">
        <v>3</v>
      </c>
      <c r="F13" s="46">
        <v>4</v>
      </c>
      <c r="G13" s="135">
        <v>5</v>
      </c>
    </row>
    <row r="14" spans="1:10" ht="27" customHeight="1">
      <c r="A14" s="28">
        <v>1</v>
      </c>
      <c r="B14" s="168" t="s">
        <v>208</v>
      </c>
      <c r="C14" s="169" t="s">
        <v>38</v>
      </c>
      <c r="D14" s="166">
        <f>D15+D18+D24</f>
        <v>123838</v>
      </c>
      <c r="E14" s="166">
        <v>146420.11</v>
      </c>
      <c r="F14" s="167">
        <f>E14</f>
        <v>146420.11</v>
      </c>
      <c r="G14" s="165">
        <f aca="true" t="shared" si="0" ref="G14:G52">ROUND(F14/E14*100,2)</f>
        <v>100</v>
      </c>
      <c r="H14" s="126"/>
      <c r="I14" s="23"/>
      <c r="J14" s="23"/>
    </row>
    <row r="15" spans="1:10" s="125" customFormat="1" ht="27" customHeight="1">
      <c r="A15" s="63">
        <v>2</v>
      </c>
      <c r="B15" s="168" t="s">
        <v>209</v>
      </c>
      <c r="C15" s="169" t="s">
        <v>39</v>
      </c>
      <c r="D15" s="166">
        <f>D16</f>
        <v>7336</v>
      </c>
      <c r="E15" s="166">
        <v>9033.03</v>
      </c>
      <c r="F15" s="167">
        <f aca="true" t="shared" si="1" ref="F15:F51">E15</f>
        <v>9033.03</v>
      </c>
      <c r="G15" s="165">
        <f t="shared" si="0"/>
        <v>100</v>
      </c>
      <c r="H15" s="126"/>
      <c r="I15" s="126"/>
      <c r="J15" s="126"/>
    </row>
    <row r="16" spans="1:10" s="125" customFormat="1" ht="13.5" customHeight="1">
      <c r="A16" s="63">
        <f>A15+1</f>
        <v>3</v>
      </c>
      <c r="B16" s="168" t="s">
        <v>210</v>
      </c>
      <c r="C16" s="169" t="s">
        <v>40</v>
      </c>
      <c r="D16" s="166">
        <f>D17</f>
        <v>7336</v>
      </c>
      <c r="E16" s="166">
        <v>9033.03</v>
      </c>
      <c r="F16" s="167">
        <f t="shared" si="1"/>
        <v>9033.03</v>
      </c>
      <c r="G16" s="165">
        <f t="shared" si="0"/>
        <v>100</v>
      </c>
      <c r="H16" s="126"/>
      <c r="I16" s="126"/>
      <c r="J16" s="126"/>
    </row>
    <row r="17" spans="1:10" s="125" customFormat="1" ht="103.5" customHeight="1">
      <c r="A17" s="63">
        <f aca="true" t="shared" si="2" ref="A17:A51">A16+1</f>
        <v>4</v>
      </c>
      <c r="B17" s="168" t="s">
        <v>211</v>
      </c>
      <c r="C17" s="170" t="s">
        <v>212</v>
      </c>
      <c r="D17" s="166">
        <v>7336</v>
      </c>
      <c r="E17" s="166">
        <v>9033.03</v>
      </c>
      <c r="F17" s="167">
        <f t="shared" si="1"/>
        <v>9033.03</v>
      </c>
      <c r="G17" s="165">
        <f t="shared" si="0"/>
        <v>100</v>
      </c>
      <c r="H17" s="126"/>
      <c r="I17" s="126" t="s">
        <v>41</v>
      </c>
      <c r="J17" s="126"/>
    </row>
    <row r="18" spans="1:10" s="125" customFormat="1" ht="54" customHeight="1">
      <c r="A18" s="63">
        <f t="shared" si="2"/>
        <v>5</v>
      </c>
      <c r="B18" s="168" t="s">
        <v>213</v>
      </c>
      <c r="C18" s="169" t="s">
        <v>42</v>
      </c>
      <c r="D18" s="166">
        <f>D19</f>
        <v>112600</v>
      </c>
      <c r="E18" s="166">
        <v>130944.21</v>
      </c>
      <c r="F18" s="167">
        <f t="shared" si="1"/>
        <v>130944.21</v>
      </c>
      <c r="G18" s="165">
        <f t="shared" si="0"/>
        <v>100</v>
      </c>
      <c r="H18" s="126"/>
      <c r="I18" s="126"/>
      <c r="J18" s="126"/>
    </row>
    <row r="19" spans="1:10" s="125" customFormat="1" ht="42" customHeight="1">
      <c r="A19" s="63">
        <f t="shared" si="2"/>
        <v>6</v>
      </c>
      <c r="B19" s="168" t="s">
        <v>214</v>
      </c>
      <c r="C19" s="169" t="s">
        <v>43</v>
      </c>
      <c r="D19" s="166">
        <f>D20+D21+D22+D23</f>
        <v>112600</v>
      </c>
      <c r="E19" s="166">
        <v>130944.21</v>
      </c>
      <c r="F19" s="167">
        <f t="shared" si="1"/>
        <v>130944.21</v>
      </c>
      <c r="G19" s="165">
        <f t="shared" si="0"/>
        <v>100</v>
      </c>
      <c r="H19" s="126"/>
      <c r="I19" s="126"/>
      <c r="J19" s="126"/>
    </row>
    <row r="20" spans="1:10" s="125" customFormat="1" ht="88.5" customHeight="1">
      <c r="A20" s="63">
        <f t="shared" si="2"/>
        <v>7</v>
      </c>
      <c r="B20" s="168" t="s">
        <v>266</v>
      </c>
      <c r="C20" s="169" t="s">
        <v>44</v>
      </c>
      <c r="D20" s="166">
        <v>53300</v>
      </c>
      <c r="E20" s="166">
        <v>67849.28</v>
      </c>
      <c r="F20" s="167">
        <f t="shared" si="1"/>
        <v>67849.28</v>
      </c>
      <c r="G20" s="165">
        <f t="shared" si="0"/>
        <v>100</v>
      </c>
      <c r="H20" s="126"/>
      <c r="I20" s="126"/>
      <c r="J20" s="126"/>
    </row>
    <row r="21" spans="1:10" s="125" customFormat="1" ht="114" customHeight="1">
      <c r="A21" s="63">
        <f t="shared" si="2"/>
        <v>8</v>
      </c>
      <c r="B21" s="168" t="s">
        <v>265</v>
      </c>
      <c r="C21" s="170" t="s">
        <v>45</v>
      </c>
      <c r="D21" s="166">
        <v>400</v>
      </c>
      <c r="E21" s="166">
        <v>354.34</v>
      </c>
      <c r="F21" s="167">
        <f t="shared" si="1"/>
        <v>354.34</v>
      </c>
      <c r="G21" s="165">
        <f t="shared" si="0"/>
        <v>100</v>
      </c>
      <c r="H21" s="126"/>
      <c r="I21" s="126"/>
      <c r="J21" s="126"/>
    </row>
    <row r="22" spans="1:10" s="125" customFormat="1" ht="105" customHeight="1">
      <c r="A22" s="63">
        <f t="shared" si="2"/>
        <v>9</v>
      </c>
      <c r="B22" s="168" t="s">
        <v>264</v>
      </c>
      <c r="C22" s="169" t="s">
        <v>215</v>
      </c>
      <c r="D22" s="166">
        <v>65900</v>
      </c>
      <c r="E22" s="166">
        <v>70127.62</v>
      </c>
      <c r="F22" s="167">
        <f t="shared" si="1"/>
        <v>70127.62</v>
      </c>
      <c r="G22" s="165">
        <f t="shared" si="0"/>
        <v>100</v>
      </c>
      <c r="H22" s="126"/>
      <c r="I22" s="126"/>
      <c r="J22" s="126"/>
    </row>
    <row r="23" spans="1:10" s="125" customFormat="1" ht="105" customHeight="1">
      <c r="A23" s="63">
        <f t="shared" si="2"/>
        <v>10</v>
      </c>
      <c r="B23" s="168" t="s">
        <v>263</v>
      </c>
      <c r="C23" s="169" t="s">
        <v>216</v>
      </c>
      <c r="D23" s="166">
        <v>-7000</v>
      </c>
      <c r="E23" s="166">
        <v>-7387.03</v>
      </c>
      <c r="F23" s="167">
        <f t="shared" si="1"/>
        <v>-7387.03</v>
      </c>
      <c r="G23" s="165">
        <f t="shared" si="0"/>
        <v>100</v>
      </c>
      <c r="H23" s="126"/>
      <c r="I23" s="126"/>
      <c r="J23" s="126"/>
    </row>
    <row r="24" spans="1:10" s="125" customFormat="1" ht="17.25" customHeight="1">
      <c r="A24" s="63">
        <f t="shared" si="2"/>
        <v>11</v>
      </c>
      <c r="B24" s="168" t="s">
        <v>217</v>
      </c>
      <c r="C24" s="169" t="s">
        <v>46</v>
      </c>
      <c r="D24" s="166">
        <f>D25</f>
        <v>3902</v>
      </c>
      <c r="E24" s="166">
        <v>6342.87</v>
      </c>
      <c r="F24" s="167">
        <f t="shared" si="1"/>
        <v>6342.87</v>
      </c>
      <c r="G24" s="165">
        <f t="shared" si="0"/>
        <v>100</v>
      </c>
      <c r="H24" s="126"/>
      <c r="I24" s="126"/>
      <c r="J24" s="126"/>
    </row>
    <row r="25" spans="1:10" s="125" customFormat="1" ht="15.75" customHeight="1">
      <c r="A25" s="63">
        <f t="shared" si="2"/>
        <v>12</v>
      </c>
      <c r="B25" s="168" t="s">
        <v>218</v>
      </c>
      <c r="C25" s="169" t="s">
        <v>47</v>
      </c>
      <c r="D25" s="166">
        <f>D26+D28</f>
        <v>3902</v>
      </c>
      <c r="E25" s="166">
        <v>6342.87</v>
      </c>
      <c r="F25" s="167">
        <f t="shared" si="1"/>
        <v>6342.87</v>
      </c>
      <c r="G25" s="165">
        <f t="shared" si="0"/>
        <v>100</v>
      </c>
      <c r="H25" s="126"/>
      <c r="I25" s="126"/>
      <c r="J25" s="126"/>
    </row>
    <row r="26" spans="1:10" s="125" customFormat="1" ht="15.75" customHeight="1">
      <c r="A26" s="63">
        <f t="shared" si="2"/>
        <v>13</v>
      </c>
      <c r="B26" s="168" t="s">
        <v>219</v>
      </c>
      <c r="C26" s="169" t="s">
        <v>48</v>
      </c>
      <c r="D26" s="166">
        <f>D27</f>
        <v>3890</v>
      </c>
      <c r="E26" s="166">
        <v>5835</v>
      </c>
      <c r="F26" s="167">
        <f t="shared" si="1"/>
        <v>5835</v>
      </c>
      <c r="G26" s="165">
        <f t="shared" si="0"/>
        <v>100</v>
      </c>
      <c r="H26" s="126"/>
      <c r="I26" s="126"/>
      <c r="J26" s="126"/>
    </row>
    <row r="27" spans="1:10" s="125" customFormat="1" ht="51" customHeight="1">
      <c r="A27" s="63">
        <f t="shared" si="2"/>
        <v>14</v>
      </c>
      <c r="B27" s="168" t="s">
        <v>220</v>
      </c>
      <c r="C27" s="169" t="s">
        <v>49</v>
      </c>
      <c r="D27" s="166">
        <v>3890</v>
      </c>
      <c r="E27" s="166">
        <v>5835</v>
      </c>
      <c r="F27" s="167">
        <f t="shared" si="1"/>
        <v>5835</v>
      </c>
      <c r="G27" s="165">
        <f t="shared" si="0"/>
        <v>100</v>
      </c>
      <c r="H27" s="126"/>
      <c r="I27" s="126"/>
      <c r="J27" s="126"/>
    </row>
    <row r="28" spans="1:10" s="125" customFormat="1" ht="26.25" customHeight="1">
      <c r="A28" s="63">
        <f t="shared" si="2"/>
        <v>15</v>
      </c>
      <c r="B28" s="168" t="s">
        <v>221</v>
      </c>
      <c r="C28" s="169" t="s">
        <v>222</v>
      </c>
      <c r="D28" s="166">
        <v>12</v>
      </c>
      <c r="E28" s="166">
        <v>507.87</v>
      </c>
      <c r="F28" s="167">
        <f t="shared" si="1"/>
        <v>507.87</v>
      </c>
      <c r="G28" s="165">
        <f t="shared" si="0"/>
        <v>100</v>
      </c>
      <c r="H28" s="126"/>
      <c r="I28" s="126"/>
      <c r="J28" s="126"/>
    </row>
    <row r="29" spans="1:10" s="125" customFormat="1" ht="45.75" customHeight="1">
      <c r="A29" s="63">
        <f t="shared" si="2"/>
        <v>16</v>
      </c>
      <c r="B29" s="168" t="s">
        <v>223</v>
      </c>
      <c r="C29" s="169" t="s">
        <v>224</v>
      </c>
      <c r="D29" s="166">
        <v>12</v>
      </c>
      <c r="E29" s="166">
        <v>507.87</v>
      </c>
      <c r="F29" s="167">
        <f t="shared" si="1"/>
        <v>507.87</v>
      </c>
      <c r="G29" s="165">
        <f t="shared" si="0"/>
        <v>100</v>
      </c>
      <c r="H29" s="126"/>
      <c r="I29" s="126"/>
      <c r="J29" s="126"/>
    </row>
    <row r="30" spans="1:10" s="125" customFormat="1" ht="19.5" customHeight="1">
      <c r="A30" s="63">
        <f t="shared" si="2"/>
        <v>17</v>
      </c>
      <c r="B30" s="168" t="s">
        <v>225</v>
      </c>
      <c r="C30" s="169" t="s">
        <v>50</v>
      </c>
      <c r="D30" s="166">
        <v>0</v>
      </c>
      <c r="E30" s="166">
        <v>100</v>
      </c>
      <c r="F30" s="167">
        <f t="shared" si="1"/>
        <v>100</v>
      </c>
      <c r="G30" s="165">
        <f t="shared" si="0"/>
        <v>100</v>
      </c>
      <c r="H30" s="126"/>
      <c r="I30" s="126"/>
      <c r="J30" s="126"/>
    </row>
    <row r="31" spans="1:10" s="125" customFormat="1" ht="50.25" customHeight="1">
      <c r="A31" s="63">
        <f t="shared" si="2"/>
        <v>18</v>
      </c>
      <c r="B31" s="168" t="s">
        <v>226</v>
      </c>
      <c r="C31" s="169" t="s">
        <v>227</v>
      </c>
      <c r="D31" s="166">
        <v>0</v>
      </c>
      <c r="E31" s="166">
        <v>100</v>
      </c>
      <c r="F31" s="167">
        <f t="shared" si="1"/>
        <v>100</v>
      </c>
      <c r="G31" s="165">
        <f t="shared" si="0"/>
        <v>100</v>
      </c>
      <c r="H31" s="126"/>
      <c r="I31" s="126"/>
      <c r="J31" s="126"/>
    </row>
    <row r="32" spans="1:10" s="144" customFormat="1" ht="78.75" customHeight="1">
      <c r="A32" s="63">
        <f t="shared" si="2"/>
        <v>19</v>
      </c>
      <c r="B32" s="168" t="s">
        <v>228</v>
      </c>
      <c r="C32" s="169" t="s">
        <v>229</v>
      </c>
      <c r="D32" s="166">
        <v>0</v>
      </c>
      <c r="E32" s="166">
        <v>100</v>
      </c>
      <c r="F32" s="167">
        <f t="shared" si="1"/>
        <v>100</v>
      </c>
      <c r="G32" s="165">
        <f t="shared" si="0"/>
        <v>100</v>
      </c>
      <c r="H32" s="128"/>
      <c r="I32" s="128"/>
      <c r="J32" s="128"/>
    </row>
    <row r="33" spans="1:10" s="144" customFormat="1" ht="18" customHeight="1">
      <c r="A33" s="63">
        <f t="shared" si="2"/>
        <v>20</v>
      </c>
      <c r="B33" s="168" t="s">
        <v>230</v>
      </c>
      <c r="C33" s="169" t="s">
        <v>51</v>
      </c>
      <c r="D33" s="166">
        <f>D34</f>
        <v>5004171</v>
      </c>
      <c r="E33" s="166">
        <v>5188350</v>
      </c>
      <c r="F33" s="167">
        <f>F34</f>
        <v>5188158</v>
      </c>
      <c r="G33" s="165">
        <f t="shared" si="0"/>
        <v>100</v>
      </c>
      <c r="H33" s="128"/>
      <c r="I33" s="128"/>
      <c r="J33" s="128"/>
    </row>
    <row r="34" spans="1:10" s="125" customFormat="1" ht="36.75" customHeight="1">
      <c r="A34" s="63">
        <f t="shared" si="2"/>
        <v>21</v>
      </c>
      <c r="B34" s="168" t="s">
        <v>231</v>
      </c>
      <c r="C34" s="169" t="s">
        <v>52</v>
      </c>
      <c r="D34" s="166">
        <f>D35+D40+D46</f>
        <v>5004171</v>
      </c>
      <c r="E34" s="166">
        <f>E35+E40+E46</f>
        <v>5188350</v>
      </c>
      <c r="F34" s="167">
        <f>F35+F40+F46</f>
        <v>5188158</v>
      </c>
      <c r="G34" s="165">
        <f t="shared" si="0"/>
        <v>100</v>
      </c>
      <c r="H34" s="126"/>
      <c r="I34" s="126"/>
      <c r="J34" s="126"/>
    </row>
    <row r="35" spans="1:10" s="125" customFormat="1" ht="36.75" customHeight="1">
      <c r="A35" s="63">
        <f t="shared" si="2"/>
        <v>22</v>
      </c>
      <c r="B35" s="168" t="s">
        <v>232</v>
      </c>
      <c r="C35" s="169" t="s">
        <v>191</v>
      </c>
      <c r="D35" s="166">
        <f>D36+D38</f>
        <v>4026476</v>
      </c>
      <c r="E35" s="166">
        <f>E36+E38</f>
        <v>4026442</v>
      </c>
      <c r="F35" s="167">
        <f t="shared" si="1"/>
        <v>4026442</v>
      </c>
      <c r="G35" s="165">
        <f t="shared" si="0"/>
        <v>100</v>
      </c>
      <c r="H35" s="126"/>
      <c r="I35" s="126"/>
      <c r="J35" s="126"/>
    </row>
    <row r="36" spans="1:10" s="125" customFormat="1" ht="33.75" customHeight="1">
      <c r="A36" s="63">
        <f t="shared" si="2"/>
        <v>23</v>
      </c>
      <c r="B36" s="168" t="s">
        <v>233</v>
      </c>
      <c r="C36" s="169" t="s">
        <v>190</v>
      </c>
      <c r="D36" s="166">
        <f>D37</f>
        <v>25834</v>
      </c>
      <c r="E36" s="166">
        <v>25800</v>
      </c>
      <c r="F36" s="167">
        <f t="shared" si="1"/>
        <v>25800</v>
      </c>
      <c r="G36" s="165">
        <f t="shared" si="0"/>
        <v>100</v>
      </c>
      <c r="H36" s="126"/>
      <c r="I36" s="126"/>
      <c r="J36" s="126"/>
    </row>
    <row r="37" spans="1:10" s="125" customFormat="1" ht="51" customHeight="1">
      <c r="A37" s="63">
        <f t="shared" si="2"/>
        <v>24</v>
      </c>
      <c r="B37" s="168" t="s">
        <v>234</v>
      </c>
      <c r="C37" s="169" t="s">
        <v>235</v>
      </c>
      <c r="D37" s="166">
        <v>25834</v>
      </c>
      <c r="E37" s="166">
        <v>25800</v>
      </c>
      <c r="F37" s="167">
        <f t="shared" si="1"/>
        <v>25800</v>
      </c>
      <c r="G37" s="165">
        <f t="shared" si="0"/>
        <v>100</v>
      </c>
      <c r="H37" s="126"/>
      <c r="I37" s="126"/>
      <c r="J37" s="126"/>
    </row>
    <row r="38" spans="1:10" s="125" customFormat="1" ht="49.5" customHeight="1">
      <c r="A38" s="63">
        <f t="shared" si="2"/>
        <v>25</v>
      </c>
      <c r="B38" s="168" t="s">
        <v>236</v>
      </c>
      <c r="C38" s="169" t="s">
        <v>237</v>
      </c>
      <c r="D38" s="166">
        <v>4000642</v>
      </c>
      <c r="E38" s="166">
        <v>4000642</v>
      </c>
      <c r="F38" s="167">
        <f t="shared" si="1"/>
        <v>4000642</v>
      </c>
      <c r="G38" s="165">
        <f t="shared" si="0"/>
        <v>100</v>
      </c>
      <c r="H38" s="126"/>
      <c r="I38" s="126"/>
      <c r="J38" s="126"/>
    </row>
    <row r="39" spans="1:10" s="125" customFormat="1" ht="36.75" customHeight="1">
      <c r="A39" s="63">
        <f t="shared" si="2"/>
        <v>26</v>
      </c>
      <c r="B39" s="168" t="s">
        <v>238</v>
      </c>
      <c r="C39" s="169" t="s">
        <v>239</v>
      </c>
      <c r="D39" s="166">
        <v>4000642</v>
      </c>
      <c r="E39" s="166">
        <v>4000642</v>
      </c>
      <c r="F39" s="167">
        <f t="shared" si="1"/>
        <v>4000642</v>
      </c>
      <c r="G39" s="165">
        <f t="shared" si="0"/>
        <v>100</v>
      </c>
      <c r="H39" s="126"/>
      <c r="I39" s="126"/>
      <c r="J39" s="126"/>
    </row>
    <row r="40" spans="1:10" s="125" customFormat="1" ht="27" customHeight="1">
      <c r="A40" s="63">
        <f t="shared" si="2"/>
        <v>27</v>
      </c>
      <c r="B40" s="168" t="s">
        <v>240</v>
      </c>
      <c r="C40" s="169" t="s">
        <v>189</v>
      </c>
      <c r="D40" s="166">
        <f>D41+D44</f>
        <v>53417</v>
      </c>
      <c r="E40" s="166">
        <v>65125</v>
      </c>
      <c r="F40" s="167">
        <v>64933</v>
      </c>
      <c r="G40" s="165">
        <f t="shared" si="0"/>
        <v>99.71</v>
      </c>
      <c r="H40" s="126"/>
      <c r="I40" s="126"/>
      <c r="J40" s="126"/>
    </row>
    <row r="41" spans="1:10" s="125" customFormat="1" ht="33" customHeight="1">
      <c r="A41" s="63">
        <f t="shared" si="2"/>
        <v>28</v>
      </c>
      <c r="B41" s="168" t="s">
        <v>241</v>
      </c>
      <c r="C41" s="169" t="s">
        <v>242</v>
      </c>
      <c r="D41" s="166">
        <v>192</v>
      </c>
      <c r="E41" s="166">
        <v>192</v>
      </c>
      <c r="F41" s="167">
        <v>0</v>
      </c>
      <c r="G41" s="165">
        <f t="shared" si="0"/>
        <v>0</v>
      </c>
      <c r="H41" s="126"/>
      <c r="I41" s="126"/>
      <c r="J41" s="126"/>
    </row>
    <row r="42" spans="1:10" s="125" customFormat="1" ht="35.25" customHeight="1">
      <c r="A42" s="63">
        <f t="shared" si="2"/>
        <v>29</v>
      </c>
      <c r="B42" s="168" t="s">
        <v>243</v>
      </c>
      <c r="C42" s="169" t="s">
        <v>244</v>
      </c>
      <c r="D42" s="166">
        <v>192</v>
      </c>
      <c r="E42" s="166">
        <v>192</v>
      </c>
      <c r="F42" s="167">
        <v>0</v>
      </c>
      <c r="G42" s="165">
        <f t="shared" si="0"/>
        <v>0</v>
      </c>
      <c r="H42" s="126"/>
      <c r="I42" s="126"/>
      <c r="J42" s="126"/>
    </row>
    <row r="43" spans="1:10" s="125" customFormat="1" ht="60" customHeight="1">
      <c r="A43" s="63">
        <f t="shared" si="2"/>
        <v>30</v>
      </c>
      <c r="B43" s="168" t="s">
        <v>245</v>
      </c>
      <c r="C43" s="169" t="s">
        <v>246</v>
      </c>
      <c r="D43" s="166">
        <v>192</v>
      </c>
      <c r="E43" s="166">
        <v>192</v>
      </c>
      <c r="F43" s="167">
        <v>0</v>
      </c>
      <c r="G43" s="165">
        <f t="shared" si="0"/>
        <v>0</v>
      </c>
      <c r="H43" s="126"/>
      <c r="I43" s="126"/>
      <c r="J43" s="126"/>
    </row>
    <row r="44" spans="1:10" s="125" customFormat="1" ht="69.75" customHeight="1">
      <c r="A44" s="63">
        <f t="shared" si="2"/>
        <v>31</v>
      </c>
      <c r="B44" s="168" t="s">
        <v>247</v>
      </c>
      <c r="C44" s="169" t="s">
        <v>248</v>
      </c>
      <c r="D44" s="166">
        <f>D45</f>
        <v>53225</v>
      </c>
      <c r="E44" s="166">
        <v>64933</v>
      </c>
      <c r="F44" s="167">
        <f t="shared" si="1"/>
        <v>64933</v>
      </c>
      <c r="G44" s="165">
        <f t="shared" si="0"/>
        <v>100</v>
      </c>
      <c r="H44" s="126"/>
      <c r="I44" s="126"/>
      <c r="J44" s="126"/>
    </row>
    <row r="45" spans="1:10" s="125" customFormat="1" ht="57" customHeight="1">
      <c r="A45" s="63">
        <f t="shared" si="2"/>
        <v>32</v>
      </c>
      <c r="B45" s="168" t="s">
        <v>249</v>
      </c>
      <c r="C45" s="169" t="s">
        <v>250</v>
      </c>
      <c r="D45" s="166">
        <v>53225</v>
      </c>
      <c r="E45" s="166">
        <v>64933</v>
      </c>
      <c r="F45" s="167">
        <f t="shared" si="1"/>
        <v>64933</v>
      </c>
      <c r="G45" s="165">
        <f t="shared" si="0"/>
        <v>100</v>
      </c>
      <c r="H45" s="126"/>
      <c r="I45" s="126"/>
      <c r="J45" s="126"/>
    </row>
    <row r="46" spans="1:10" s="125" customFormat="1" ht="63" customHeight="1">
      <c r="A46" s="63">
        <f t="shared" si="2"/>
        <v>33</v>
      </c>
      <c r="B46" s="168" t="s">
        <v>251</v>
      </c>
      <c r="C46" s="169" t="s">
        <v>53</v>
      </c>
      <c r="D46" s="166">
        <f aca="true" t="shared" si="3" ref="D46:F47">D47</f>
        <v>924278</v>
      </c>
      <c r="E46" s="166">
        <f t="shared" si="3"/>
        <v>1096783</v>
      </c>
      <c r="F46" s="166">
        <f t="shared" si="3"/>
        <v>1096783</v>
      </c>
      <c r="G46" s="165">
        <f t="shared" si="0"/>
        <v>100</v>
      </c>
      <c r="H46" s="126"/>
      <c r="I46" s="126"/>
      <c r="J46" s="126"/>
    </row>
    <row r="47" spans="1:10" s="125" customFormat="1" ht="25.5" customHeight="1">
      <c r="A47" s="63">
        <f t="shared" si="2"/>
        <v>34</v>
      </c>
      <c r="B47" s="168" t="s">
        <v>252</v>
      </c>
      <c r="C47" s="169" t="s">
        <v>253</v>
      </c>
      <c r="D47" s="166">
        <f t="shared" si="3"/>
        <v>924278</v>
      </c>
      <c r="E47" s="166">
        <f t="shared" si="3"/>
        <v>1096783</v>
      </c>
      <c r="F47" s="166">
        <f t="shared" si="3"/>
        <v>1096783</v>
      </c>
      <c r="G47" s="165">
        <f t="shared" si="0"/>
        <v>100</v>
      </c>
      <c r="H47" s="126"/>
      <c r="I47" s="126"/>
      <c r="J47" s="126"/>
    </row>
    <row r="48" spans="1:10" s="125" customFormat="1" ht="33.75">
      <c r="A48" s="63">
        <f t="shared" si="2"/>
        <v>35</v>
      </c>
      <c r="B48" s="168" t="s">
        <v>254</v>
      </c>
      <c r="C48" s="169" t="s">
        <v>255</v>
      </c>
      <c r="D48" s="166">
        <f>D49+D50+D51</f>
        <v>924278</v>
      </c>
      <c r="E48" s="166">
        <f>E49+E50+E51</f>
        <v>1096783</v>
      </c>
      <c r="F48" s="166">
        <f>F49+F50+F51</f>
        <v>1096783</v>
      </c>
      <c r="G48" s="165">
        <f t="shared" si="0"/>
        <v>100</v>
      </c>
      <c r="H48" s="126"/>
      <c r="I48" s="126"/>
      <c r="J48" s="126"/>
    </row>
    <row r="49" spans="1:10" s="125" customFormat="1" ht="56.25">
      <c r="A49" s="63">
        <f t="shared" si="2"/>
        <v>36</v>
      </c>
      <c r="B49" s="168" t="s">
        <v>256</v>
      </c>
      <c r="C49" s="169" t="s">
        <v>257</v>
      </c>
      <c r="D49" s="166">
        <v>924278</v>
      </c>
      <c r="E49" s="166">
        <v>924278</v>
      </c>
      <c r="F49" s="167">
        <f t="shared" si="1"/>
        <v>924278</v>
      </c>
      <c r="G49" s="165">
        <f t="shared" si="0"/>
        <v>100</v>
      </c>
      <c r="H49" s="126"/>
      <c r="I49" s="126"/>
      <c r="J49" s="126"/>
    </row>
    <row r="50" spans="1:10" s="125" customFormat="1" ht="67.5">
      <c r="A50" s="63">
        <f t="shared" si="2"/>
        <v>37</v>
      </c>
      <c r="B50" s="168" t="s">
        <v>258</v>
      </c>
      <c r="C50" s="169" t="s">
        <v>259</v>
      </c>
      <c r="D50" s="166">
        <v>0</v>
      </c>
      <c r="E50" s="166">
        <v>166400</v>
      </c>
      <c r="F50" s="167">
        <f t="shared" si="1"/>
        <v>166400</v>
      </c>
      <c r="G50" s="165">
        <f t="shared" si="0"/>
        <v>100</v>
      </c>
      <c r="H50" s="126"/>
      <c r="I50" s="126"/>
      <c r="J50" s="126"/>
    </row>
    <row r="51" spans="1:10" s="125" customFormat="1" ht="45">
      <c r="A51" s="63">
        <f t="shared" si="2"/>
        <v>38</v>
      </c>
      <c r="B51" s="168" t="s">
        <v>260</v>
      </c>
      <c r="C51" s="169" t="s">
        <v>188</v>
      </c>
      <c r="D51" s="166">
        <v>0</v>
      </c>
      <c r="E51" s="166">
        <v>6105</v>
      </c>
      <c r="F51" s="167">
        <f t="shared" si="1"/>
        <v>6105</v>
      </c>
      <c r="G51" s="165">
        <f t="shared" si="0"/>
        <v>100</v>
      </c>
      <c r="H51" s="126"/>
      <c r="I51" s="126"/>
      <c r="J51" s="126"/>
    </row>
    <row r="52" spans="1:10" ht="12.75" customHeight="1">
      <c r="A52" s="191" t="s">
        <v>54</v>
      </c>
      <c r="B52" s="192"/>
      <c r="C52" s="193"/>
      <c r="D52" s="171">
        <f>D14+D33</f>
        <v>5128009</v>
      </c>
      <c r="E52" s="171">
        <f>E14+E33</f>
        <v>5334770.11</v>
      </c>
      <c r="F52" s="166">
        <f>F14+F33</f>
        <v>5334578.11</v>
      </c>
      <c r="G52" s="165">
        <f t="shared" si="0"/>
        <v>100</v>
      </c>
      <c r="H52" s="126"/>
      <c r="I52" s="23"/>
      <c r="J52" s="23"/>
    </row>
    <row r="53" spans="1:10" ht="12.75">
      <c r="A53" s="86"/>
      <c r="C53" s="73"/>
      <c r="D53" s="172"/>
      <c r="E53" s="173"/>
      <c r="F53" s="136"/>
      <c r="G53" s="126"/>
      <c r="H53" s="126"/>
      <c r="I53" s="23"/>
      <c r="J53" s="23"/>
    </row>
    <row r="54" spans="1:10" ht="12.75">
      <c r="A54" s="74"/>
      <c r="B54" s="72"/>
      <c r="C54" s="78"/>
      <c r="D54" s="87"/>
      <c r="E54" s="136"/>
      <c r="F54" s="136"/>
      <c r="G54" s="126"/>
      <c r="H54" s="126"/>
      <c r="I54" s="23"/>
      <c r="J54" s="23"/>
    </row>
    <row r="55" spans="1:10" ht="12.75">
      <c r="A55" s="74"/>
      <c r="B55" s="72"/>
      <c r="C55" s="78"/>
      <c r="D55" s="87"/>
      <c r="E55" s="136"/>
      <c r="F55" s="136"/>
      <c r="G55" s="126"/>
      <c r="H55" s="126"/>
      <c r="I55" s="23"/>
      <c r="J55" s="23"/>
    </row>
    <row r="56" spans="1:10" ht="12.75">
      <c r="A56" s="77"/>
      <c r="B56" s="72"/>
      <c r="C56" s="78"/>
      <c r="D56" s="88"/>
      <c r="E56" s="136"/>
      <c r="F56" s="136"/>
      <c r="G56" s="126"/>
      <c r="H56" s="126"/>
      <c r="I56" s="23"/>
      <c r="J56" s="23"/>
    </row>
    <row r="57" spans="1:10" ht="12.75">
      <c r="A57" s="76"/>
      <c r="B57" s="72"/>
      <c r="C57" s="78"/>
      <c r="D57" s="88"/>
      <c r="E57" s="136"/>
      <c r="F57" s="136"/>
      <c r="G57" s="126"/>
      <c r="H57" s="126"/>
      <c r="I57" s="23"/>
      <c r="J57" s="23"/>
    </row>
    <row r="58" spans="1:10" ht="12.75">
      <c r="A58" s="76"/>
      <c r="B58" s="72"/>
      <c r="C58" s="78"/>
      <c r="D58" s="87"/>
      <c r="E58" s="136"/>
      <c r="F58" s="136"/>
      <c r="G58" s="126"/>
      <c r="H58" s="126"/>
      <c r="I58" s="23"/>
      <c r="J58" s="23"/>
    </row>
    <row r="59" spans="1:10" ht="12.75">
      <c r="A59" s="77"/>
      <c r="B59" s="72"/>
      <c r="C59" s="78"/>
      <c r="D59" s="87"/>
      <c r="E59" s="136"/>
      <c r="F59" s="136"/>
      <c r="G59" s="126"/>
      <c r="H59" s="126"/>
      <c r="I59" s="23"/>
      <c r="J59" s="23"/>
    </row>
    <row r="60" spans="1:10" ht="12.75">
      <c r="A60" s="76"/>
      <c r="B60" s="72"/>
      <c r="C60" s="78"/>
      <c r="D60" s="87"/>
      <c r="E60" s="136"/>
      <c r="F60" s="136"/>
      <c r="G60" s="126"/>
      <c r="H60" s="126"/>
      <c r="I60" s="23"/>
      <c r="J60" s="23"/>
    </row>
    <row r="61" spans="1:10" ht="12.75">
      <c r="A61" s="76"/>
      <c r="B61" s="72"/>
      <c r="C61" s="78"/>
      <c r="D61" s="87"/>
      <c r="E61" s="136"/>
      <c r="F61" s="136"/>
      <c r="G61" s="126"/>
      <c r="H61" s="126"/>
      <c r="I61" s="23"/>
      <c r="J61" s="23"/>
    </row>
    <row r="62" spans="1:10" ht="12.75">
      <c r="A62" s="73"/>
      <c r="B62" s="73"/>
      <c r="C62" s="73"/>
      <c r="D62" s="73"/>
      <c r="G62" s="126"/>
      <c r="H62" s="126"/>
      <c r="I62" s="23"/>
      <c r="J62" s="23"/>
    </row>
    <row r="63" spans="3:10" ht="12.75">
      <c r="C63" s="73"/>
      <c r="D63" s="73"/>
      <c r="G63" s="126"/>
      <c r="H63" s="126"/>
      <c r="I63" s="23"/>
      <c r="J63" s="23"/>
    </row>
    <row r="64" spans="3:10" ht="12.75">
      <c r="C64" s="73"/>
      <c r="D64" s="73"/>
      <c r="G64" s="126"/>
      <c r="H64" s="126"/>
      <c r="I64" s="23"/>
      <c r="J64" s="23"/>
    </row>
    <row r="65" spans="3:10" ht="12.75">
      <c r="C65" s="73"/>
      <c r="D65" s="73"/>
      <c r="G65" s="126"/>
      <c r="H65" s="126"/>
      <c r="I65" s="23"/>
      <c r="J65" s="23"/>
    </row>
    <row r="66" spans="3:10" ht="12.75">
      <c r="C66" s="73"/>
      <c r="D66" s="73"/>
      <c r="G66" s="126"/>
      <c r="H66" s="126"/>
      <c r="I66" s="23"/>
      <c r="J66" s="23"/>
    </row>
    <row r="67" spans="3:10" ht="12.75">
      <c r="C67" s="73"/>
      <c r="D67" s="73"/>
      <c r="G67" s="126"/>
      <c r="H67" s="126"/>
      <c r="I67" s="23"/>
      <c r="J67" s="23"/>
    </row>
    <row r="68" spans="3:10" ht="12.75">
      <c r="C68" s="73"/>
      <c r="D68" s="73"/>
      <c r="G68" s="126"/>
      <c r="H68" s="126"/>
      <c r="I68" s="23"/>
      <c r="J68" s="23"/>
    </row>
    <row r="69" spans="3:10" ht="12.75">
      <c r="C69" s="73"/>
      <c r="D69" s="73"/>
      <c r="G69" s="126"/>
      <c r="H69" s="126"/>
      <c r="I69" s="23"/>
      <c r="J69" s="23"/>
    </row>
    <row r="70" spans="3:10" ht="12.75">
      <c r="C70" s="73"/>
      <c r="D70" s="73"/>
      <c r="G70" s="126"/>
      <c r="H70" s="126"/>
      <c r="I70" s="23"/>
      <c r="J70" s="23"/>
    </row>
    <row r="71" spans="3:10" ht="12.75">
      <c r="C71" s="73"/>
      <c r="D71" s="73"/>
      <c r="G71" s="126"/>
      <c r="H71" s="126"/>
      <c r="I71" s="23"/>
      <c r="J71" s="23"/>
    </row>
    <row r="72" spans="3:10" ht="12.75">
      <c r="C72" s="73"/>
      <c r="D72" s="73"/>
      <c r="G72" s="126"/>
      <c r="H72" s="126"/>
      <c r="I72" s="23"/>
      <c r="J72" s="23"/>
    </row>
    <row r="73" spans="3:10" ht="12.75">
      <c r="C73" s="73"/>
      <c r="D73" s="73"/>
      <c r="G73" s="126"/>
      <c r="H73" s="126"/>
      <c r="I73" s="23"/>
      <c r="J73" s="23"/>
    </row>
    <row r="74" spans="3:10" ht="12.75">
      <c r="C74" s="73"/>
      <c r="D74" s="73"/>
      <c r="G74" s="126"/>
      <c r="H74" s="126"/>
      <c r="I74" s="23"/>
      <c r="J74" s="23"/>
    </row>
    <row r="75" spans="3:10" ht="12.75">
      <c r="C75" s="73"/>
      <c r="D75" s="73"/>
      <c r="G75" s="126"/>
      <c r="H75" s="126"/>
      <c r="I75" s="23"/>
      <c r="J75" s="23"/>
    </row>
    <row r="76" spans="3:10" ht="12.75">
      <c r="C76" s="73"/>
      <c r="D76" s="73"/>
      <c r="G76" s="126"/>
      <c r="H76" s="126"/>
      <c r="I76" s="23"/>
      <c r="J76" s="23"/>
    </row>
    <row r="77" spans="3:10" ht="12.75">
      <c r="C77" s="73"/>
      <c r="D77" s="73"/>
      <c r="G77" s="126"/>
      <c r="H77" s="126"/>
      <c r="I77" s="23"/>
      <c r="J77" s="23"/>
    </row>
    <row r="78" spans="3:10" ht="12.75">
      <c r="C78" s="73"/>
      <c r="D78" s="73"/>
      <c r="G78" s="126"/>
      <c r="H78" s="126"/>
      <c r="I78" s="23"/>
      <c r="J78" s="23"/>
    </row>
    <row r="79" spans="3:10" ht="12.75">
      <c r="C79" s="73"/>
      <c r="D79" s="73"/>
      <c r="G79" s="126"/>
      <c r="H79" s="126"/>
      <c r="I79" s="23"/>
      <c r="J79" s="23"/>
    </row>
    <row r="80" spans="3:10" ht="12.75">
      <c r="C80" s="73"/>
      <c r="D80" s="73"/>
      <c r="G80" s="126"/>
      <c r="H80" s="126"/>
      <c r="I80" s="23"/>
      <c r="J80" s="23"/>
    </row>
    <row r="81" spans="3:10" ht="12.75">
      <c r="C81" s="73"/>
      <c r="D81" s="73"/>
      <c r="G81" s="126"/>
      <c r="H81" s="126"/>
      <c r="I81" s="23"/>
      <c r="J81" s="23"/>
    </row>
    <row r="82" spans="3:10" ht="12.75">
      <c r="C82" s="73"/>
      <c r="D82" s="73"/>
      <c r="G82" s="126"/>
      <c r="H82" s="126"/>
      <c r="I82" s="23"/>
      <c r="J82" s="23"/>
    </row>
    <row r="83" spans="3:10" ht="12.75">
      <c r="C83" s="73"/>
      <c r="D83" s="73"/>
      <c r="G83" s="126"/>
      <c r="H83" s="126"/>
      <c r="I83" s="23"/>
      <c r="J83" s="23"/>
    </row>
    <row r="84" spans="3:10" ht="12.75">
      <c r="C84" s="73"/>
      <c r="D84" s="73"/>
      <c r="G84" s="126"/>
      <c r="H84" s="126"/>
      <c r="I84" s="23"/>
      <c r="J84" s="23"/>
    </row>
    <row r="85" spans="3:10" ht="12.75">
      <c r="C85" s="73"/>
      <c r="D85" s="73"/>
      <c r="G85" s="126"/>
      <c r="H85" s="126"/>
      <c r="I85" s="23"/>
      <c r="J85" s="23"/>
    </row>
    <row r="86" spans="3:4" ht="12.75">
      <c r="C86" s="73"/>
      <c r="D86" s="73"/>
    </row>
    <row r="87" spans="3:4" ht="12.75">
      <c r="C87" s="73"/>
      <c r="D87" s="73"/>
    </row>
    <row r="88" spans="3:4" ht="12.75">
      <c r="C88" s="73"/>
      <c r="D88" s="73"/>
    </row>
    <row r="89" spans="3:4" ht="12.75">
      <c r="C89" s="73"/>
      <c r="D89" s="73"/>
    </row>
    <row r="90" spans="3:4" ht="12.75">
      <c r="C90" s="73"/>
      <c r="D90" s="73"/>
    </row>
    <row r="91" spans="3:4" ht="12.75">
      <c r="C91" s="73"/>
      <c r="D91" s="73"/>
    </row>
    <row r="92" spans="3:4" ht="12.75">
      <c r="C92" s="73"/>
      <c r="D92" s="73"/>
    </row>
    <row r="93" spans="3:4" ht="12.75">
      <c r="C93" s="73"/>
      <c r="D93" s="73"/>
    </row>
    <row r="94" spans="3:4" ht="12.75">
      <c r="C94" s="73"/>
      <c r="D94" s="73"/>
    </row>
    <row r="95" spans="3:4" ht="12.75">
      <c r="C95" s="73"/>
      <c r="D95" s="73"/>
    </row>
    <row r="96" spans="3:4" ht="12.75">
      <c r="C96" s="73"/>
      <c r="D96" s="73"/>
    </row>
    <row r="97" spans="3:4" ht="12.75">
      <c r="C97" s="73"/>
      <c r="D97" s="73"/>
    </row>
    <row r="98" spans="3:4" ht="12.75">
      <c r="C98" s="73"/>
      <c r="D98" s="73"/>
    </row>
    <row r="99" spans="3:4" ht="12.75">
      <c r="C99" s="73"/>
      <c r="D99" s="73"/>
    </row>
    <row r="100" spans="3:4" ht="12.75">
      <c r="C100" s="73"/>
      <c r="D100" s="73"/>
    </row>
    <row r="101" spans="3:4" ht="12.75">
      <c r="C101" s="73"/>
      <c r="D101" s="73"/>
    </row>
    <row r="102" spans="3:4" ht="12.75">
      <c r="C102" s="73"/>
      <c r="D102" s="73"/>
    </row>
    <row r="103" spans="3:4" ht="12.75">
      <c r="C103" s="73"/>
      <c r="D103" s="73"/>
    </row>
    <row r="104" spans="3:4" ht="12.75">
      <c r="C104" s="73"/>
      <c r="D104" s="73"/>
    </row>
    <row r="105" spans="3:4" ht="12.75">
      <c r="C105" s="73"/>
      <c r="D105" s="73"/>
    </row>
    <row r="106" spans="3:4" ht="12.75">
      <c r="C106" s="73"/>
      <c r="D106" s="73"/>
    </row>
    <row r="107" spans="3:4" ht="12.75">
      <c r="C107" s="73"/>
      <c r="D107" s="73"/>
    </row>
    <row r="108" spans="3:4" ht="12.75">
      <c r="C108" s="73"/>
      <c r="D108" s="73"/>
    </row>
    <row r="109" spans="3:4" ht="12.75">
      <c r="C109" s="73"/>
      <c r="D109" s="73"/>
    </row>
    <row r="110" spans="3:4" ht="12.75">
      <c r="C110" s="73"/>
      <c r="D110" s="73"/>
    </row>
    <row r="111" spans="3:4" ht="12.75">
      <c r="C111" s="73"/>
      <c r="D111" s="73"/>
    </row>
    <row r="112" spans="3:4" ht="12.75">
      <c r="C112" s="73"/>
      <c r="D112" s="73"/>
    </row>
    <row r="113" spans="3:4" ht="12.75">
      <c r="C113" s="73"/>
      <c r="D113" s="73"/>
    </row>
    <row r="114" spans="3:4" ht="12.75">
      <c r="C114" s="73"/>
      <c r="D114" s="73"/>
    </row>
    <row r="115" spans="3:4" ht="12.75">
      <c r="C115" s="73"/>
      <c r="D115" s="73"/>
    </row>
    <row r="116" spans="3:4" ht="12.75">
      <c r="C116" s="73"/>
      <c r="D116" s="73"/>
    </row>
    <row r="117" spans="3:4" ht="12.75">
      <c r="C117" s="73"/>
      <c r="D117" s="73"/>
    </row>
    <row r="118" spans="3:4" ht="12.75">
      <c r="C118" s="73"/>
      <c r="D118" s="73"/>
    </row>
    <row r="119" spans="3:4" ht="12.75">
      <c r="C119" s="73"/>
      <c r="D119" s="73"/>
    </row>
    <row r="120" spans="3:4" ht="12.75">
      <c r="C120" s="73"/>
      <c r="D120" s="73"/>
    </row>
    <row r="121" spans="3:4" ht="12.75">
      <c r="C121" s="73"/>
      <c r="D121" s="73"/>
    </row>
    <row r="122" spans="3:4" ht="12.75">
      <c r="C122" s="73"/>
      <c r="D122" s="73"/>
    </row>
    <row r="123" spans="3:4" ht="12.75">
      <c r="C123" s="73"/>
      <c r="D123" s="73"/>
    </row>
    <row r="124" spans="3:4" ht="12.75">
      <c r="C124" s="73"/>
      <c r="D124" s="73"/>
    </row>
    <row r="125" spans="3:4" ht="12.75">
      <c r="C125" s="73"/>
      <c r="D125" s="73"/>
    </row>
    <row r="126" spans="3:4" ht="12.75">
      <c r="C126" s="73"/>
      <c r="D126" s="73"/>
    </row>
    <row r="127" spans="3:4" ht="12.75">
      <c r="C127" s="73"/>
      <c r="D127" s="73"/>
    </row>
    <row r="128" spans="3:4" ht="12.75">
      <c r="C128" s="73"/>
      <c r="D128" s="73"/>
    </row>
    <row r="129" spans="3:4" ht="12.75">
      <c r="C129" s="73"/>
      <c r="D129" s="73"/>
    </row>
    <row r="130" spans="3:4" ht="12.75">
      <c r="C130" s="73"/>
      <c r="D130" s="73"/>
    </row>
    <row r="131" spans="3:4" ht="12.75">
      <c r="C131" s="73"/>
      <c r="D131" s="73"/>
    </row>
    <row r="132" spans="3:4" ht="12.75">
      <c r="C132" s="73"/>
      <c r="D132" s="73"/>
    </row>
    <row r="133" spans="3:4" ht="12.75">
      <c r="C133" s="73"/>
      <c r="D133" s="73"/>
    </row>
    <row r="134" spans="3:4" ht="12.75">
      <c r="C134" s="73"/>
      <c r="D134" s="73"/>
    </row>
    <row r="135" spans="3:4" ht="12.75">
      <c r="C135" s="73"/>
      <c r="D135" s="73"/>
    </row>
    <row r="136" spans="3:4" ht="12.75">
      <c r="C136" s="73"/>
      <c r="D136" s="73"/>
    </row>
    <row r="137" spans="3:4" ht="12.75">
      <c r="C137" s="73"/>
      <c r="D137" s="73"/>
    </row>
    <row r="138" spans="3:4" ht="12.75">
      <c r="C138" s="73"/>
      <c r="D138" s="73"/>
    </row>
    <row r="139" spans="3:4" ht="12.75">
      <c r="C139" s="73"/>
      <c r="D139" s="73"/>
    </row>
    <row r="140" spans="3:4" ht="12.75">
      <c r="C140" s="73"/>
      <c r="D140" s="73"/>
    </row>
    <row r="141" spans="3:4" ht="12.75">
      <c r="C141" s="73"/>
      <c r="D141" s="73"/>
    </row>
    <row r="142" spans="3:4" ht="12.75">
      <c r="C142" s="73"/>
      <c r="D142" s="73"/>
    </row>
    <row r="143" spans="3:4" ht="12.75">
      <c r="C143" s="73"/>
      <c r="D143" s="73"/>
    </row>
    <row r="144" spans="3:4" ht="12.75">
      <c r="C144" s="73"/>
      <c r="D144" s="73"/>
    </row>
    <row r="145" spans="3:4" ht="12.75">
      <c r="C145" s="73"/>
      <c r="D145" s="73"/>
    </row>
    <row r="146" spans="3:4" ht="12.75">
      <c r="C146" s="73"/>
      <c r="D146" s="73"/>
    </row>
    <row r="147" spans="3:4" ht="12.75">
      <c r="C147" s="73"/>
      <c r="D147" s="73"/>
    </row>
    <row r="148" spans="3:4" ht="12.75">
      <c r="C148" s="73"/>
      <c r="D148" s="73"/>
    </row>
    <row r="149" spans="3:4" ht="12.75">
      <c r="C149" s="73"/>
      <c r="D149" s="73"/>
    </row>
    <row r="150" spans="3:4" ht="12.75">
      <c r="C150" s="73"/>
      <c r="D150" s="73"/>
    </row>
    <row r="151" spans="3:4" ht="12.75">
      <c r="C151" s="73"/>
      <c r="D151" s="73"/>
    </row>
    <row r="152" spans="3:4" ht="12.75">
      <c r="C152" s="73"/>
      <c r="D152" s="73"/>
    </row>
    <row r="153" spans="3:4" ht="12.75">
      <c r="C153" s="73"/>
      <c r="D153" s="73"/>
    </row>
    <row r="154" spans="3:4" ht="12.75">
      <c r="C154" s="73"/>
      <c r="D154" s="73"/>
    </row>
    <row r="155" spans="3:4" ht="12.75">
      <c r="C155" s="73"/>
      <c r="D155" s="73"/>
    </row>
    <row r="156" spans="3:4" ht="12.75">
      <c r="C156" s="73"/>
      <c r="D156" s="73"/>
    </row>
    <row r="157" spans="3:4" ht="12.75">
      <c r="C157" s="73"/>
      <c r="D157" s="73"/>
    </row>
    <row r="158" spans="3:4" ht="12.75">
      <c r="C158" s="73"/>
      <c r="D158" s="73"/>
    </row>
    <row r="159" spans="3:4" ht="12.75">
      <c r="C159" s="73"/>
      <c r="D159" s="73"/>
    </row>
    <row r="160" spans="3:4" ht="12.75">
      <c r="C160" s="73"/>
      <c r="D160" s="73"/>
    </row>
    <row r="161" spans="3:4" ht="12.75">
      <c r="C161" s="73"/>
      <c r="D161" s="73"/>
    </row>
  </sheetData>
  <sheetProtection/>
  <mergeCells count="15">
    <mergeCell ref="F2:G2"/>
    <mergeCell ref="D5:F5"/>
    <mergeCell ref="A6:F6"/>
    <mergeCell ref="A7:F7"/>
    <mergeCell ref="A3:G3"/>
    <mergeCell ref="A4:G4"/>
    <mergeCell ref="G11:G12"/>
    <mergeCell ref="F11:F12"/>
    <mergeCell ref="E11:E12"/>
    <mergeCell ref="A9:G9"/>
    <mergeCell ref="A52:C52"/>
    <mergeCell ref="A11:A12"/>
    <mergeCell ref="B11:B12"/>
    <mergeCell ref="D11:D12"/>
    <mergeCell ref="C11:C12"/>
  </mergeCells>
  <printOptions/>
  <pageMargins left="0.7900000000000001" right="0.2" top="0.2" bottom="0.2" header="0.11999999999999998" footer="0.1199999999999999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6" sqref="A6:G7"/>
    </sheetView>
  </sheetViews>
  <sheetFormatPr defaultColWidth="9.25390625" defaultRowHeight="12.75"/>
  <cols>
    <col min="1" max="1" width="3.75390625" style="21" customWidth="1"/>
    <col min="2" max="2" width="50.75390625" style="21" customWidth="1"/>
    <col min="3" max="3" width="11.00390625" style="21" customWidth="1"/>
    <col min="4" max="6" width="12.875" style="131" customWidth="1"/>
    <col min="7" max="7" width="9.25390625" style="144" customWidth="1"/>
    <col min="8" max="8" width="9.25390625" style="125" customWidth="1"/>
  </cols>
  <sheetData>
    <row r="1" spans="1:13" ht="12.75">
      <c r="A1" s="42"/>
      <c r="B1" s="42"/>
      <c r="C1" s="42"/>
      <c r="D1" s="202" t="s">
        <v>55</v>
      </c>
      <c r="E1" s="202"/>
      <c r="F1" s="202"/>
      <c r="G1" s="202"/>
      <c r="H1" s="138"/>
      <c r="I1" s="80"/>
      <c r="J1" s="80"/>
      <c r="K1" s="80"/>
      <c r="L1" s="80"/>
      <c r="M1" s="80"/>
    </row>
    <row r="2" spans="1:8" ht="24.75" customHeight="1">
      <c r="A2" s="179" t="s">
        <v>186</v>
      </c>
      <c r="B2" s="179"/>
      <c r="C2" s="179"/>
      <c r="D2" s="179"/>
      <c r="E2" s="179"/>
      <c r="F2" s="179"/>
      <c r="G2" s="179"/>
      <c r="H2"/>
    </row>
    <row r="3" spans="1:8" ht="12.75">
      <c r="A3" s="179" t="s">
        <v>187</v>
      </c>
      <c r="B3" s="179"/>
      <c r="C3" s="179"/>
      <c r="D3" s="179"/>
      <c r="E3" s="179"/>
      <c r="F3" s="179"/>
      <c r="G3" s="179"/>
      <c r="H3"/>
    </row>
    <row r="4" spans="1:7" ht="13.5" customHeight="1">
      <c r="A4" s="42"/>
      <c r="B4" s="42"/>
      <c r="C4" s="42"/>
      <c r="D4" s="128"/>
      <c r="E4" s="128"/>
      <c r="F4" s="128"/>
      <c r="G4" s="138"/>
    </row>
    <row r="5" ht="11.25" customHeight="1">
      <c r="A5" s="24"/>
    </row>
    <row r="6" spans="1:7" ht="15.75" customHeight="1">
      <c r="A6" s="201" t="s">
        <v>273</v>
      </c>
      <c r="B6" s="201"/>
      <c r="C6" s="201"/>
      <c r="D6" s="201"/>
      <c r="E6" s="201"/>
      <c r="F6" s="201"/>
      <c r="G6" s="201"/>
    </row>
    <row r="7" spans="1:7" ht="21" customHeight="1">
      <c r="A7" s="201"/>
      <c r="B7" s="201"/>
      <c r="C7" s="201"/>
      <c r="D7" s="201"/>
      <c r="E7" s="201"/>
      <c r="F7" s="201"/>
      <c r="G7" s="201"/>
    </row>
    <row r="8" spans="1:6" ht="12.75">
      <c r="A8" s="199"/>
      <c r="B8" s="199"/>
      <c r="C8" s="199"/>
      <c r="D8" s="199"/>
      <c r="F8" s="139" t="s">
        <v>12</v>
      </c>
    </row>
    <row r="9" spans="1:7" ht="48.75" customHeight="1">
      <c r="A9" s="28" t="s">
        <v>13</v>
      </c>
      <c r="B9" s="26" t="s">
        <v>56</v>
      </c>
      <c r="C9" s="28" t="s">
        <v>57</v>
      </c>
      <c r="D9" s="134" t="s">
        <v>16</v>
      </c>
      <c r="E9" s="134" t="s">
        <v>17</v>
      </c>
      <c r="F9" s="134" t="s">
        <v>18</v>
      </c>
      <c r="G9" s="162" t="s">
        <v>37</v>
      </c>
    </row>
    <row r="10" spans="1:7" ht="12.75">
      <c r="A10" s="28"/>
      <c r="B10" s="28">
        <v>1</v>
      </c>
      <c r="C10" s="28">
        <v>2</v>
      </c>
      <c r="D10" s="63">
        <v>3</v>
      </c>
      <c r="E10" s="63">
        <v>3</v>
      </c>
      <c r="F10" s="63">
        <v>5</v>
      </c>
      <c r="G10" s="163">
        <v>6</v>
      </c>
    </row>
    <row r="11" spans="1:7" ht="15" customHeight="1">
      <c r="A11" s="28">
        <v>1</v>
      </c>
      <c r="B11" s="29" t="s">
        <v>58</v>
      </c>
      <c r="C11" s="31" t="s">
        <v>59</v>
      </c>
      <c r="D11" s="127">
        <f>D12+D13+D14+D15</f>
        <v>4367700</v>
      </c>
      <c r="E11" s="127">
        <f>E12+E13+E14+E15</f>
        <v>4595417.42</v>
      </c>
      <c r="F11" s="127">
        <f>F12+F13+F14+F15</f>
        <v>4573871.44</v>
      </c>
      <c r="G11" s="164">
        <f>F11/E11*100</f>
        <v>99.5311420480275</v>
      </c>
    </row>
    <row r="12" spans="1:7" ht="27.75" customHeight="1">
      <c r="A12" s="28">
        <v>2</v>
      </c>
      <c r="B12" s="29" t="s">
        <v>60</v>
      </c>
      <c r="C12" s="31" t="s">
        <v>61</v>
      </c>
      <c r="D12" s="127">
        <v>1035071.25</v>
      </c>
      <c r="E12" s="127">
        <v>1053207.59</v>
      </c>
      <c r="F12" s="127">
        <v>1053207.59</v>
      </c>
      <c r="G12" s="164">
        <f aca="true" t="shared" si="0" ref="G12:G29">F12/E12*100</f>
        <v>100</v>
      </c>
    </row>
    <row r="13" spans="1:7" ht="39.75" customHeight="1">
      <c r="A13" s="28">
        <f>A12+1</f>
        <v>3</v>
      </c>
      <c r="B13" s="29" t="s">
        <v>62</v>
      </c>
      <c r="C13" s="31" t="s">
        <v>63</v>
      </c>
      <c r="D13" s="127">
        <v>3331436.75</v>
      </c>
      <c r="E13" s="127">
        <v>3541017.83</v>
      </c>
      <c r="F13" s="127">
        <v>3520663.85</v>
      </c>
      <c r="G13" s="164">
        <f t="shared" si="0"/>
        <v>99.42519408325036</v>
      </c>
    </row>
    <row r="14" spans="1:7" ht="15.75" customHeight="1">
      <c r="A14" s="28">
        <f aca="true" t="shared" si="1" ref="A14:A28">A13+1</f>
        <v>4</v>
      </c>
      <c r="B14" s="29" t="s">
        <v>64</v>
      </c>
      <c r="C14" s="31" t="s">
        <v>65</v>
      </c>
      <c r="D14" s="127">
        <v>1000</v>
      </c>
      <c r="E14" s="127">
        <v>1000</v>
      </c>
      <c r="F14" s="127">
        <v>0</v>
      </c>
      <c r="G14" s="164">
        <f t="shared" si="0"/>
        <v>0</v>
      </c>
    </row>
    <row r="15" spans="1:7" ht="15.75" customHeight="1">
      <c r="A15" s="28">
        <f t="shared" si="1"/>
        <v>5</v>
      </c>
      <c r="B15" s="29" t="s">
        <v>66</v>
      </c>
      <c r="C15" s="31" t="s">
        <v>67</v>
      </c>
      <c r="D15" s="127">
        <v>192</v>
      </c>
      <c r="E15" s="127">
        <v>192</v>
      </c>
      <c r="F15" s="127">
        <v>0</v>
      </c>
      <c r="G15" s="164">
        <f t="shared" si="0"/>
        <v>0</v>
      </c>
    </row>
    <row r="16" spans="1:7" s="125" customFormat="1" ht="15.75" customHeight="1">
      <c r="A16" s="28">
        <f t="shared" si="1"/>
        <v>6</v>
      </c>
      <c r="B16" s="49" t="s">
        <v>68</v>
      </c>
      <c r="C16" s="64" t="s">
        <v>69</v>
      </c>
      <c r="D16" s="127">
        <f>D17</f>
        <v>53225</v>
      </c>
      <c r="E16" s="127">
        <f>E17</f>
        <v>64933</v>
      </c>
      <c r="F16" s="127">
        <f>F17</f>
        <v>64933</v>
      </c>
      <c r="G16" s="164">
        <f t="shared" si="0"/>
        <v>100</v>
      </c>
    </row>
    <row r="17" spans="1:7" s="125" customFormat="1" ht="15.75" customHeight="1">
      <c r="A17" s="28">
        <f t="shared" si="1"/>
        <v>7</v>
      </c>
      <c r="B17" s="49" t="s">
        <v>70</v>
      </c>
      <c r="C17" s="64" t="s">
        <v>71</v>
      </c>
      <c r="D17" s="127">
        <v>53225</v>
      </c>
      <c r="E17" s="127">
        <v>64933</v>
      </c>
      <c r="F17" s="127">
        <v>64933</v>
      </c>
      <c r="G17" s="164">
        <f t="shared" si="0"/>
        <v>100</v>
      </c>
    </row>
    <row r="18" spans="1:7" s="125" customFormat="1" ht="16.5" customHeight="1">
      <c r="A18" s="28">
        <f t="shared" si="1"/>
        <v>8</v>
      </c>
      <c r="B18" s="49" t="s">
        <v>72</v>
      </c>
      <c r="C18" s="64" t="s">
        <v>73</v>
      </c>
      <c r="D18" s="127">
        <f>D19</f>
        <v>74247</v>
      </c>
      <c r="E18" s="127">
        <f>E19</f>
        <v>115229.3</v>
      </c>
      <c r="F18" s="127">
        <f>F19</f>
        <v>115229.3</v>
      </c>
      <c r="G18" s="164">
        <f t="shared" si="0"/>
        <v>100</v>
      </c>
    </row>
    <row r="19" spans="1:7" s="125" customFormat="1" ht="30" customHeight="1">
      <c r="A19" s="28">
        <f t="shared" si="1"/>
        <v>9</v>
      </c>
      <c r="B19" s="49" t="s">
        <v>118</v>
      </c>
      <c r="C19" s="64" t="s">
        <v>74</v>
      </c>
      <c r="D19" s="127">
        <v>74247</v>
      </c>
      <c r="E19" s="127">
        <v>115229.3</v>
      </c>
      <c r="F19" s="127">
        <v>115229.3</v>
      </c>
      <c r="G19" s="164">
        <f t="shared" si="0"/>
        <v>100</v>
      </c>
    </row>
    <row r="20" spans="1:7" s="125" customFormat="1" ht="15.75" customHeight="1">
      <c r="A20" s="28">
        <f t="shared" si="1"/>
        <v>10</v>
      </c>
      <c r="B20" s="49" t="s">
        <v>75</v>
      </c>
      <c r="C20" s="64" t="s">
        <v>76</v>
      </c>
      <c r="D20" s="127">
        <f>D21</f>
        <v>127600</v>
      </c>
      <c r="E20" s="127">
        <f>E21</f>
        <v>153335.91</v>
      </c>
      <c r="F20" s="127">
        <f>F21</f>
        <v>151465.83</v>
      </c>
      <c r="G20" s="164">
        <f t="shared" si="0"/>
        <v>98.7804031032261</v>
      </c>
    </row>
    <row r="21" spans="1:7" s="125" customFormat="1" ht="17.25" customHeight="1">
      <c r="A21" s="28">
        <f t="shared" si="1"/>
        <v>11</v>
      </c>
      <c r="B21" s="49" t="s">
        <v>77</v>
      </c>
      <c r="C21" s="64" t="s">
        <v>78</v>
      </c>
      <c r="D21" s="127">
        <v>127600</v>
      </c>
      <c r="E21" s="127">
        <v>153335.91</v>
      </c>
      <c r="F21" s="127">
        <v>151465.83</v>
      </c>
      <c r="G21" s="164">
        <f t="shared" si="0"/>
        <v>98.7804031032261</v>
      </c>
    </row>
    <row r="22" spans="1:7" s="125" customFormat="1" ht="15.75" customHeight="1">
      <c r="A22" s="28">
        <f t="shared" si="1"/>
        <v>12</v>
      </c>
      <c r="B22" s="49" t="s">
        <v>79</v>
      </c>
      <c r="C22" s="64" t="s">
        <v>80</v>
      </c>
      <c r="D22" s="127">
        <f>D24+D23</f>
        <v>178288</v>
      </c>
      <c r="E22" s="127">
        <f>E24+E23</f>
        <v>92762.8</v>
      </c>
      <c r="F22" s="127">
        <f>F24+F23</f>
        <v>90203.6</v>
      </c>
      <c r="G22" s="164">
        <f t="shared" si="0"/>
        <v>97.24113545516092</v>
      </c>
    </row>
    <row r="23" spans="1:7" s="125" customFormat="1" ht="15.75" customHeight="1">
      <c r="A23" s="28">
        <f t="shared" si="1"/>
        <v>13</v>
      </c>
      <c r="B23" s="49" t="s">
        <v>81</v>
      </c>
      <c r="C23" s="64" t="s">
        <v>82</v>
      </c>
      <c r="D23" s="127">
        <v>9765</v>
      </c>
      <c r="E23" s="127">
        <v>9765</v>
      </c>
      <c r="F23" s="127">
        <v>9765</v>
      </c>
      <c r="G23" s="164">
        <f t="shared" si="0"/>
        <v>100</v>
      </c>
    </row>
    <row r="24" spans="1:7" s="125" customFormat="1" ht="15.75" customHeight="1">
      <c r="A24" s="28">
        <f t="shared" si="1"/>
        <v>14</v>
      </c>
      <c r="B24" s="49" t="s">
        <v>83</v>
      </c>
      <c r="C24" s="64" t="s">
        <v>84</v>
      </c>
      <c r="D24" s="127">
        <v>168523</v>
      </c>
      <c r="E24" s="127">
        <v>82997.8</v>
      </c>
      <c r="F24" s="127">
        <v>80438.6</v>
      </c>
      <c r="G24" s="164">
        <f t="shared" si="0"/>
        <v>96.91654477588563</v>
      </c>
    </row>
    <row r="25" spans="1:7" s="125" customFormat="1" ht="15.75" customHeight="1">
      <c r="A25" s="28">
        <f t="shared" si="1"/>
        <v>15</v>
      </c>
      <c r="B25" s="85" t="s">
        <v>85</v>
      </c>
      <c r="C25" s="64" t="s">
        <v>86</v>
      </c>
      <c r="D25" s="127">
        <f>D26</f>
        <v>300310</v>
      </c>
      <c r="E25" s="127">
        <f>E26</f>
        <v>300310</v>
      </c>
      <c r="F25" s="127">
        <f>F26</f>
        <v>300310</v>
      </c>
      <c r="G25" s="164">
        <f t="shared" si="0"/>
        <v>100</v>
      </c>
    </row>
    <row r="26" spans="1:7" s="125" customFormat="1" ht="15.75" customHeight="1">
      <c r="A26" s="28">
        <f t="shared" si="1"/>
        <v>16</v>
      </c>
      <c r="B26" s="85" t="s">
        <v>87</v>
      </c>
      <c r="C26" s="64" t="s">
        <v>88</v>
      </c>
      <c r="D26" s="127">
        <v>300310</v>
      </c>
      <c r="E26" s="127">
        <v>300310</v>
      </c>
      <c r="F26" s="127">
        <v>300310</v>
      </c>
      <c r="G26" s="164">
        <f t="shared" si="0"/>
        <v>100</v>
      </c>
    </row>
    <row r="27" spans="1:7" s="125" customFormat="1" ht="39.75" customHeight="1">
      <c r="A27" s="28">
        <f t="shared" si="1"/>
        <v>17</v>
      </c>
      <c r="B27" s="85" t="s">
        <v>202</v>
      </c>
      <c r="C27" s="64" t="s">
        <v>197</v>
      </c>
      <c r="D27" s="127">
        <f>D28</f>
        <v>26404</v>
      </c>
      <c r="E27" s="127">
        <f>E28</f>
        <v>26404</v>
      </c>
      <c r="F27" s="127">
        <f>F28</f>
        <v>26404</v>
      </c>
      <c r="G27" s="164">
        <f t="shared" si="0"/>
        <v>100</v>
      </c>
    </row>
    <row r="28" spans="1:7" s="125" customFormat="1" ht="15.75" customHeight="1">
      <c r="A28" s="28">
        <f t="shared" si="1"/>
        <v>18</v>
      </c>
      <c r="B28" s="85" t="s">
        <v>192</v>
      </c>
      <c r="C28" s="64" t="s">
        <v>193</v>
      </c>
      <c r="D28" s="127">
        <v>26404</v>
      </c>
      <c r="E28" s="127">
        <v>26404</v>
      </c>
      <c r="F28" s="127">
        <v>26404</v>
      </c>
      <c r="G28" s="164">
        <f t="shared" si="0"/>
        <v>100</v>
      </c>
    </row>
    <row r="29" spans="1:7" s="125" customFormat="1" ht="12.75">
      <c r="A29" s="200" t="s">
        <v>54</v>
      </c>
      <c r="B29" s="200"/>
      <c r="C29" s="137"/>
      <c r="D29" s="127">
        <f>D11+D16+D18+D20+D22+D25+D27</f>
        <v>5127774</v>
      </c>
      <c r="E29" s="127">
        <f>E11+E16+E18+E20+E22+E25+E27</f>
        <v>5348392.43</v>
      </c>
      <c r="F29" s="127">
        <f>F11+F16+F18+F20+F22+F25+F27</f>
        <v>5322417.17</v>
      </c>
      <c r="G29" s="164">
        <f t="shared" si="0"/>
        <v>99.51433518875129</v>
      </c>
    </row>
    <row r="30" spans="1:7" ht="12.75">
      <c r="A30" s="23"/>
      <c r="G30" s="128"/>
    </row>
    <row r="31" spans="1:6" ht="12.75">
      <c r="A31" s="72"/>
      <c r="B31" s="74"/>
      <c r="C31" s="78"/>
      <c r="D31" s="140"/>
      <c r="E31" s="140"/>
      <c r="F31" s="140"/>
    </row>
    <row r="32" spans="1:6" ht="12.75">
      <c r="A32" s="72"/>
      <c r="B32" s="74"/>
      <c r="C32" s="78"/>
      <c r="D32" s="140"/>
      <c r="E32" s="140"/>
      <c r="F32" s="140"/>
    </row>
    <row r="48" ht="102" customHeight="1"/>
  </sheetData>
  <sheetProtection/>
  <mergeCells count="6">
    <mergeCell ref="A3:G3"/>
    <mergeCell ref="A8:D8"/>
    <mergeCell ref="A29:B29"/>
    <mergeCell ref="A6:G7"/>
    <mergeCell ref="D1:G1"/>
    <mergeCell ref="A2:G2"/>
  </mergeCells>
  <printOptions/>
  <pageMargins left="0.7900000000000001" right="0.2" top="0.2" bottom="0.2" header="0.2" footer="0.11999999999999998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00">
      <selection activeCell="B15" sqref="B15"/>
    </sheetView>
  </sheetViews>
  <sheetFormatPr defaultColWidth="9.25390625" defaultRowHeight="12.75"/>
  <cols>
    <col min="1" max="1" width="4.375" style="20" customWidth="1"/>
    <col min="2" max="2" width="32.25390625" style="149" customWidth="1"/>
    <col min="3" max="3" width="4.375" style="21" customWidth="1"/>
    <col min="4" max="4" width="6.125" style="21" customWidth="1"/>
    <col min="5" max="5" width="11.00390625" style="55" customWidth="1"/>
    <col min="6" max="6" width="4.875" style="21" customWidth="1"/>
    <col min="7" max="7" width="11.00390625" style="21" customWidth="1"/>
    <col min="8" max="8" width="12.125" style="131" customWidth="1"/>
    <col min="9" max="9" width="11.25390625" style="131" customWidth="1"/>
    <col min="10" max="10" width="7.125" style="23" customWidth="1"/>
  </cols>
  <sheetData>
    <row r="1" spans="1:10" ht="12" customHeight="1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4.75" customHeight="1">
      <c r="A2" s="179" t="s">
        <v>186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79" t="s">
        <v>187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.75" customHeight="1">
      <c r="A4" s="56"/>
      <c r="B4" s="148"/>
      <c r="C4" s="56"/>
      <c r="D4" s="56"/>
      <c r="E4" s="56"/>
      <c r="F4" s="56"/>
      <c r="G4" s="56"/>
      <c r="H4" s="5"/>
      <c r="I4" s="5"/>
      <c r="J4" s="56"/>
    </row>
    <row r="5" spans="1:9" ht="24" customHeight="1">
      <c r="A5" s="207" t="s">
        <v>267</v>
      </c>
      <c r="B5" s="201"/>
      <c r="C5" s="201"/>
      <c r="D5" s="201"/>
      <c r="E5" s="208"/>
      <c r="F5" s="201"/>
      <c r="G5" s="201"/>
      <c r="H5" s="201"/>
      <c r="I5" s="201"/>
    </row>
    <row r="6" spans="1:7" ht="1.5" customHeight="1" hidden="1">
      <c r="A6" s="207"/>
      <c r="B6" s="201"/>
      <c r="C6" s="201"/>
      <c r="D6" s="201"/>
      <c r="E6" s="208"/>
      <c r="F6" s="201"/>
      <c r="G6" s="201"/>
    </row>
    <row r="7" spans="1:9" ht="15.75" customHeight="1">
      <c r="A7" s="209" t="s">
        <v>12</v>
      </c>
      <c r="B7" s="210"/>
      <c r="C7" s="210"/>
      <c r="D7" s="210"/>
      <c r="E7" s="211"/>
      <c r="F7" s="210"/>
      <c r="G7" s="210"/>
      <c r="H7" s="210"/>
      <c r="I7" s="210"/>
    </row>
    <row r="8" spans="1:10" ht="12.75" customHeight="1">
      <c r="A8" s="213" t="s">
        <v>34</v>
      </c>
      <c r="B8" s="181" t="s">
        <v>90</v>
      </c>
      <c r="C8" s="180" t="s">
        <v>91</v>
      </c>
      <c r="D8" s="215" t="s">
        <v>57</v>
      </c>
      <c r="E8" s="217" t="s">
        <v>92</v>
      </c>
      <c r="F8" s="180" t="s">
        <v>93</v>
      </c>
      <c r="G8" s="203" t="s">
        <v>16</v>
      </c>
      <c r="H8" s="205" t="s">
        <v>17</v>
      </c>
      <c r="I8" s="205" t="s">
        <v>18</v>
      </c>
      <c r="J8" s="203" t="s">
        <v>37</v>
      </c>
    </row>
    <row r="9" spans="1:10" ht="12.75" customHeight="1">
      <c r="A9" s="213"/>
      <c r="B9" s="214"/>
      <c r="C9" s="180"/>
      <c r="D9" s="216"/>
      <c r="E9" s="217"/>
      <c r="F9" s="180"/>
      <c r="G9" s="204"/>
      <c r="H9" s="206"/>
      <c r="I9" s="206"/>
      <c r="J9" s="203"/>
    </row>
    <row r="10" spans="1:10" ht="33" customHeight="1">
      <c r="A10" s="213"/>
      <c r="B10" s="214"/>
      <c r="C10" s="180"/>
      <c r="D10" s="216"/>
      <c r="E10" s="217"/>
      <c r="F10" s="180"/>
      <c r="G10" s="204"/>
      <c r="H10" s="206"/>
      <c r="I10" s="206"/>
      <c r="J10" s="203"/>
    </row>
    <row r="11" spans="1:10" ht="12.75">
      <c r="A11" s="27"/>
      <c r="B11" s="28">
        <v>1</v>
      </c>
      <c r="C11" s="28">
        <v>2</v>
      </c>
      <c r="D11" s="28">
        <v>3</v>
      </c>
      <c r="E11" s="52">
        <v>4</v>
      </c>
      <c r="F11" s="28">
        <v>5</v>
      </c>
      <c r="G11" s="52">
        <v>6</v>
      </c>
      <c r="H11" s="46">
        <v>6</v>
      </c>
      <c r="I11" s="46">
        <v>7</v>
      </c>
      <c r="J11" s="44">
        <v>8</v>
      </c>
    </row>
    <row r="12" spans="1:10" ht="30" customHeight="1">
      <c r="A12" s="27">
        <v>1</v>
      </c>
      <c r="B12" s="46" t="s">
        <v>160</v>
      </c>
      <c r="C12" s="28">
        <v>810</v>
      </c>
      <c r="D12" s="28"/>
      <c r="E12" s="52"/>
      <c r="F12" s="28"/>
      <c r="G12" s="57">
        <f>G13+G48+G57+G67+G77+G90+G97</f>
        <v>5128009</v>
      </c>
      <c r="H12" s="60">
        <f>H13+H48+H57+H67+H77+H90+H97</f>
        <v>5348392.43</v>
      </c>
      <c r="I12" s="60">
        <f>I13+I48+I57+I67+I77+I90+I97</f>
        <v>5322417.17</v>
      </c>
      <c r="J12" s="65">
        <f>I12/H12*100</f>
        <v>99.51433518875129</v>
      </c>
    </row>
    <row r="13" spans="1:10" ht="15.75" customHeight="1">
      <c r="A13" s="27">
        <v>2</v>
      </c>
      <c r="B13" s="49" t="s">
        <v>58</v>
      </c>
      <c r="C13" s="28">
        <v>810</v>
      </c>
      <c r="D13" s="31" t="s">
        <v>59</v>
      </c>
      <c r="E13" s="52"/>
      <c r="F13" s="28"/>
      <c r="G13" s="41">
        <f>G14+G23+G36+G42</f>
        <v>4367700</v>
      </c>
      <c r="H13" s="60">
        <f>H14+H23+H36+H42</f>
        <v>4595417.42</v>
      </c>
      <c r="I13" s="60">
        <f>I14+I23+I36+I42</f>
        <v>4573871.44</v>
      </c>
      <c r="J13" s="65">
        <f aca="true" t="shared" si="0" ref="J13:J74">I13/H13*100</f>
        <v>99.5311420480275</v>
      </c>
    </row>
    <row r="14" spans="1:10" ht="51.75" customHeight="1">
      <c r="A14" s="27">
        <f>A13+1</f>
        <v>3</v>
      </c>
      <c r="B14" s="49" t="s">
        <v>94</v>
      </c>
      <c r="C14" s="28">
        <v>810</v>
      </c>
      <c r="D14" s="31" t="s">
        <v>61</v>
      </c>
      <c r="E14" s="52"/>
      <c r="F14" s="28"/>
      <c r="G14" s="41">
        <f aca="true" t="shared" si="1" ref="G14:H21">G15</f>
        <v>1035071.25</v>
      </c>
      <c r="H14" s="60">
        <f t="shared" si="1"/>
        <v>1053207.59</v>
      </c>
      <c r="I14" s="60">
        <f>H14</f>
        <v>1053207.59</v>
      </c>
      <c r="J14" s="65">
        <f t="shared" si="0"/>
        <v>100</v>
      </c>
    </row>
    <row r="15" spans="1:10" ht="51" customHeight="1">
      <c r="A15" s="27">
        <f aca="true" t="shared" si="2" ref="A15:A78">A14+1</f>
        <v>4</v>
      </c>
      <c r="B15" s="49" t="s">
        <v>95</v>
      </c>
      <c r="C15" s="28">
        <v>810</v>
      </c>
      <c r="D15" s="31" t="s">
        <v>61</v>
      </c>
      <c r="E15" s="58">
        <v>9100000000</v>
      </c>
      <c r="F15" s="28"/>
      <c r="G15" s="57">
        <f t="shared" si="1"/>
        <v>1035071.25</v>
      </c>
      <c r="H15" s="60">
        <f t="shared" si="1"/>
        <v>1053207.59</v>
      </c>
      <c r="I15" s="60">
        <f>H15</f>
        <v>1053207.59</v>
      </c>
      <c r="J15" s="65">
        <f t="shared" si="0"/>
        <v>100</v>
      </c>
    </row>
    <row r="16" spans="1:10" ht="24.75" customHeight="1">
      <c r="A16" s="27">
        <f t="shared" si="2"/>
        <v>5</v>
      </c>
      <c r="B16" s="29" t="s">
        <v>96</v>
      </c>
      <c r="C16" s="28">
        <v>810</v>
      </c>
      <c r="D16" s="31" t="s">
        <v>61</v>
      </c>
      <c r="E16" s="58">
        <v>9110000000</v>
      </c>
      <c r="F16" s="28"/>
      <c r="G16" s="57">
        <f>G20+G17</f>
        <v>1035071.25</v>
      </c>
      <c r="H16" s="57">
        <f>H20+H17</f>
        <v>1053207.59</v>
      </c>
      <c r="I16" s="57">
        <f>I20+I17</f>
        <v>1053207.59</v>
      </c>
      <c r="J16" s="65">
        <f t="shared" si="0"/>
        <v>100</v>
      </c>
    </row>
    <row r="17" spans="1:10" ht="82.5" customHeight="1">
      <c r="A17" s="27">
        <f t="shared" si="2"/>
        <v>6</v>
      </c>
      <c r="B17" s="146" t="s">
        <v>270</v>
      </c>
      <c r="C17" s="28">
        <v>810</v>
      </c>
      <c r="D17" s="31" t="s">
        <v>61</v>
      </c>
      <c r="E17" s="58">
        <v>9110027240</v>
      </c>
      <c r="F17" s="28"/>
      <c r="G17" s="57">
        <f aca="true" t="shared" si="3" ref="G17:I18">G18</f>
        <v>0</v>
      </c>
      <c r="H17" s="57">
        <f t="shared" si="3"/>
        <v>32172.94</v>
      </c>
      <c r="I17" s="57">
        <f t="shared" si="3"/>
        <v>32172.94</v>
      </c>
      <c r="J17" s="65">
        <f t="shared" si="0"/>
        <v>100</v>
      </c>
    </row>
    <row r="18" spans="1:10" ht="68.25" customHeight="1">
      <c r="A18" s="27">
        <f t="shared" si="2"/>
        <v>7</v>
      </c>
      <c r="B18" s="146" t="s">
        <v>271</v>
      </c>
      <c r="C18" s="28">
        <v>810</v>
      </c>
      <c r="D18" s="31" t="s">
        <v>61</v>
      </c>
      <c r="E18" s="58">
        <v>9110027240</v>
      </c>
      <c r="F18" s="28">
        <v>100</v>
      </c>
      <c r="G18" s="57">
        <f t="shared" si="3"/>
        <v>0</v>
      </c>
      <c r="H18" s="57">
        <f t="shared" si="3"/>
        <v>32172.94</v>
      </c>
      <c r="I18" s="57">
        <f t="shared" si="3"/>
        <v>32172.94</v>
      </c>
      <c r="J18" s="65">
        <f t="shared" si="0"/>
        <v>100</v>
      </c>
    </row>
    <row r="19" spans="1:10" ht="35.25" customHeight="1">
      <c r="A19" s="27">
        <f t="shared" si="2"/>
        <v>8</v>
      </c>
      <c r="B19" s="146" t="s">
        <v>99</v>
      </c>
      <c r="C19" s="28">
        <v>810</v>
      </c>
      <c r="D19" s="31" t="s">
        <v>61</v>
      </c>
      <c r="E19" s="58">
        <v>9110027240</v>
      </c>
      <c r="F19" s="28">
        <v>120</v>
      </c>
      <c r="G19" s="57">
        <v>0</v>
      </c>
      <c r="H19" s="60">
        <v>32172.94</v>
      </c>
      <c r="I19" s="60">
        <v>32172.94</v>
      </c>
      <c r="J19" s="65">
        <f t="shared" si="0"/>
        <v>100</v>
      </c>
    </row>
    <row r="20" spans="1:10" ht="93" customHeight="1">
      <c r="A20" s="27">
        <f t="shared" si="2"/>
        <v>9</v>
      </c>
      <c r="B20" s="49" t="s">
        <v>97</v>
      </c>
      <c r="C20" s="28">
        <v>810</v>
      </c>
      <c r="D20" s="31" t="s">
        <v>61</v>
      </c>
      <c r="E20" s="59">
        <v>9110080210</v>
      </c>
      <c r="F20" s="28"/>
      <c r="G20" s="57">
        <f t="shared" si="1"/>
        <v>1035071.25</v>
      </c>
      <c r="H20" s="60">
        <f t="shared" si="1"/>
        <v>1021034.65</v>
      </c>
      <c r="I20" s="60">
        <f>H20</f>
        <v>1021034.65</v>
      </c>
      <c r="J20" s="65">
        <f t="shared" si="0"/>
        <v>100</v>
      </c>
    </row>
    <row r="21" spans="1:10" ht="78" customHeight="1">
      <c r="A21" s="27">
        <f t="shared" si="2"/>
        <v>10</v>
      </c>
      <c r="B21" s="49" t="s">
        <v>98</v>
      </c>
      <c r="C21" s="28">
        <v>810</v>
      </c>
      <c r="D21" s="31" t="s">
        <v>61</v>
      </c>
      <c r="E21" s="59">
        <v>9110080210</v>
      </c>
      <c r="F21" s="28">
        <v>100</v>
      </c>
      <c r="G21" s="57">
        <f t="shared" si="1"/>
        <v>1035071.25</v>
      </c>
      <c r="H21" s="60">
        <f t="shared" si="1"/>
        <v>1021034.65</v>
      </c>
      <c r="I21" s="60">
        <f>H21</f>
        <v>1021034.65</v>
      </c>
      <c r="J21" s="65">
        <f t="shared" si="0"/>
        <v>100</v>
      </c>
    </row>
    <row r="22" spans="1:10" ht="42" customHeight="1">
      <c r="A22" s="27">
        <f t="shared" si="2"/>
        <v>11</v>
      </c>
      <c r="B22" s="33" t="s">
        <v>99</v>
      </c>
      <c r="C22" s="28">
        <v>810</v>
      </c>
      <c r="D22" s="35" t="s">
        <v>61</v>
      </c>
      <c r="E22" s="59">
        <v>9110080210</v>
      </c>
      <c r="F22" s="27">
        <v>120</v>
      </c>
      <c r="G22" s="41">
        <v>1035071.25</v>
      </c>
      <c r="H22" s="60">
        <v>1021034.65</v>
      </c>
      <c r="I22" s="60">
        <f>H22</f>
        <v>1021034.65</v>
      </c>
      <c r="J22" s="65">
        <f t="shared" si="0"/>
        <v>100</v>
      </c>
    </row>
    <row r="23" spans="1:10" ht="75" customHeight="1">
      <c r="A23" s="27">
        <f t="shared" si="2"/>
        <v>12</v>
      </c>
      <c r="B23" s="49" t="s">
        <v>62</v>
      </c>
      <c r="C23" s="28">
        <v>810</v>
      </c>
      <c r="D23" s="31" t="s">
        <v>63</v>
      </c>
      <c r="E23" s="52"/>
      <c r="F23" s="28"/>
      <c r="G23" s="57">
        <f aca="true" t="shared" si="4" ref="G23:I24">G24</f>
        <v>3331436.75</v>
      </c>
      <c r="H23" s="60">
        <f t="shared" si="4"/>
        <v>3541017.83</v>
      </c>
      <c r="I23" s="60">
        <f t="shared" si="4"/>
        <v>3520663.85</v>
      </c>
      <c r="J23" s="65">
        <f t="shared" si="0"/>
        <v>99.42519408325036</v>
      </c>
    </row>
    <row r="24" spans="1:10" ht="31.5" customHeight="1">
      <c r="A24" s="27">
        <f t="shared" si="2"/>
        <v>13</v>
      </c>
      <c r="B24" s="49" t="s">
        <v>100</v>
      </c>
      <c r="C24" s="28">
        <v>810</v>
      </c>
      <c r="D24" s="31" t="s">
        <v>63</v>
      </c>
      <c r="E24" s="59">
        <v>8100000000</v>
      </c>
      <c r="F24" s="28"/>
      <c r="G24" s="57">
        <f t="shared" si="4"/>
        <v>3331436.75</v>
      </c>
      <c r="H24" s="60">
        <f t="shared" si="4"/>
        <v>3541017.83</v>
      </c>
      <c r="I24" s="60">
        <f t="shared" si="4"/>
        <v>3520663.85</v>
      </c>
      <c r="J24" s="65">
        <f t="shared" si="0"/>
        <v>99.42519408325036</v>
      </c>
    </row>
    <row r="25" spans="1:10" ht="31.5" customHeight="1">
      <c r="A25" s="27">
        <f t="shared" si="2"/>
        <v>14</v>
      </c>
      <c r="B25" s="49" t="s">
        <v>161</v>
      </c>
      <c r="C25" s="28">
        <v>810</v>
      </c>
      <c r="D25" s="31" t="s">
        <v>63</v>
      </c>
      <c r="E25" s="59">
        <v>8110000000</v>
      </c>
      <c r="F25" s="28"/>
      <c r="G25" s="57">
        <f>G29+G26</f>
        <v>3331436.75</v>
      </c>
      <c r="H25" s="57">
        <f>H29+H26</f>
        <v>3541017.83</v>
      </c>
      <c r="I25" s="57">
        <f>I29+I26</f>
        <v>3520663.85</v>
      </c>
      <c r="J25" s="65">
        <f t="shared" si="0"/>
        <v>99.42519408325036</v>
      </c>
    </row>
    <row r="26" spans="1:10" ht="78" customHeight="1">
      <c r="A26" s="27">
        <f t="shared" si="2"/>
        <v>15</v>
      </c>
      <c r="B26" s="146" t="s">
        <v>270</v>
      </c>
      <c r="C26" s="28">
        <v>810</v>
      </c>
      <c r="D26" s="31" t="s">
        <v>63</v>
      </c>
      <c r="E26" s="59">
        <v>8110027240</v>
      </c>
      <c r="F26" s="28"/>
      <c r="G26" s="57">
        <f aca="true" t="shared" si="5" ref="G26:I27">G27</f>
        <v>0</v>
      </c>
      <c r="H26" s="57">
        <f t="shared" si="5"/>
        <v>134227.06</v>
      </c>
      <c r="I26" s="57">
        <f t="shared" si="5"/>
        <v>134227.06</v>
      </c>
      <c r="J26" s="65">
        <f t="shared" si="0"/>
        <v>100</v>
      </c>
    </row>
    <row r="27" spans="1:10" ht="69.75" customHeight="1">
      <c r="A27" s="27">
        <f t="shared" si="2"/>
        <v>16</v>
      </c>
      <c r="B27" s="146" t="s">
        <v>271</v>
      </c>
      <c r="C27" s="28">
        <v>810</v>
      </c>
      <c r="D27" s="31" t="s">
        <v>63</v>
      </c>
      <c r="E27" s="59">
        <v>8110027240</v>
      </c>
      <c r="F27" s="28">
        <v>100</v>
      </c>
      <c r="G27" s="57">
        <f t="shared" si="5"/>
        <v>0</v>
      </c>
      <c r="H27" s="57">
        <f t="shared" si="5"/>
        <v>134227.06</v>
      </c>
      <c r="I27" s="57">
        <f t="shared" si="5"/>
        <v>134227.06</v>
      </c>
      <c r="J27" s="65">
        <f t="shared" si="0"/>
        <v>100</v>
      </c>
    </row>
    <row r="28" spans="1:10" ht="37.5" customHeight="1">
      <c r="A28" s="27">
        <f t="shared" si="2"/>
        <v>17</v>
      </c>
      <c r="B28" s="146" t="s">
        <v>99</v>
      </c>
      <c r="C28" s="28">
        <v>810</v>
      </c>
      <c r="D28" s="31" t="s">
        <v>63</v>
      </c>
      <c r="E28" s="59">
        <v>8110027240</v>
      </c>
      <c r="F28" s="27">
        <v>120</v>
      </c>
      <c r="G28" s="57">
        <v>0</v>
      </c>
      <c r="H28" s="60">
        <v>134227.06</v>
      </c>
      <c r="I28" s="60">
        <v>134227.06</v>
      </c>
      <c r="J28" s="65">
        <f t="shared" si="0"/>
        <v>100</v>
      </c>
    </row>
    <row r="29" spans="1:10" ht="66" customHeight="1">
      <c r="A29" s="27">
        <f t="shared" si="2"/>
        <v>18</v>
      </c>
      <c r="B29" s="49" t="s">
        <v>101</v>
      </c>
      <c r="C29" s="28">
        <v>810</v>
      </c>
      <c r="D29" s="31" t="s">
        <v>63</v>
      </c>
      <c r="E29" s="59">
        <v>8110080210</v>
      </c>
      <c r="F29" s="28"/>
      <c r="G29" s="57">
        <f>G30+G32+G34</f>
        <v>3331436.75</v>
      </c>
      <c r="H29" s="60">
        <f>H30+H32+H34</f>
        <v>3406790.77</v>
      </c>
      <c r="I29" s="60">
        <f>I30+I32+I34</f>
        <v>3386436.79</v>
      </c>
      <c r="J29" s="65">
        <f t="shared" si="0"/>
        <v>99.40254681387434</v>
      </c>
    </row>
    <row r="30" spans="1:10" ht="81" customHeight="1">
      <c r="A30" s="27">
        <f t="shared" si="2"/>
        <v>19</v>
      </c>
      <c r="B30" s="49" t="s">
        <v>98</v>
      </c>
      <c r="C30" s="28">
        <v>810</v>
      </c>
      <c r="D30" s="31" t="s">
        <v>63</v>
      </c>
      <c r="E30" s="59">
        <v>8110080210</v>
      </c>
      <c r="F30" s="28">
        <v>100</v>
      </c>
      <c r="G30" s="57">
        <f>G31</f>
        <v>2356466.4</v>
      </c>
      <c r="H30" s="60">
        <f>H31</f>
        <v>2410116.52</v>
      </c>
      <c r="I30" s="60">
        <f>I31</f>
        <v>2410116.52</v>
      </c>
      <c r="J30" s="65">
        <f t="shared" si="0"/>
        <v>100</v>
      </c>
    </row>
    <row r="31" spans="1:10" ht="42" customHeight="1">
      <c r="A31" s="27">
        <f t="shared" si="2"/>
        <v>20</v>
      </c>
      <c r="B31" s="33" t="s">
        <v>99</v>
      </c>
      <c r="C31" s="28">
        <v>810</v>
      </c>
      <c r="D31" s="35" t="s">
        <v>63</v>
      </c>
      <c r="E31" s="59">
        <v>8110080210</v>
      </c>
      <c r="F31" s="27">
        <v>120</v>
      </c>
      <c r="G31" s="41">
        <v>2356466.4</v>
      </c>
      <c r="H31" s="60">
        <v>2410116.52</v>
      </c>
      <c r="I31" s="60">
        <f>H31</f>
        <v>2410116.52</v>
      </c>
      <c r="J31" s="65">
        <f t="shared" si="0"/>
        <v>100</v>
      </c>
    </row>
    <row r="32" spans="1:10" ht="42" customHeight="1">
      <c r="A32" s="27">
        <f t="shared" si="2"/>
        <v>21</v>
      </c>
      <c r="B32" s="33" t="s">
        <v>102</v>
      </c>
      <c r="C32" s="28">
        <v>810</v>
      </c>
      <c r="D32" s="35" t="s">
        <v>63</v>
      </c>
      <c r="E32" s="59">
        <v>8110080210</v>
      </c>
      <c r="F32" s="27">
        <v>200</v>
      </c>
      <c r="G32" s="41">
        <f>G33</f>
        <v>970911.35</v>
      </c>
      <c r="H32" s="41">
        <f>H33</f>
        <v>993524.23</v>
      </c>
      <c r="I32" s="41">
        <f>I33</f>
        <v>973170.25</v>
      </c>
      <c r="J32" s="65">
        <f t="shared" si="0"/>
        <v>97.95133531871689</v>
      </c>
    </row>
    <row r="33" spans="1:10" ht="42" customHeight="1">
      <c r="A33" s="27">
        <f t="shared" si="2"/>
        <v>22</v>
      </c>
      <c r="B33" s="33" t="s">
        <v>103</v>
      </c>
      <c r="C33" s="28">
        <v>810</v>
      </c>
      <c r="D33" s="35" t="s">
        <v>63</v>
      </c>
      <c r="E33" s="59">
        <v>8110080210</v>
      </c>
      <c r="F33" s="27">
        <v>240</v>
      </c>
      <c r="G33" s="41">
        <v>970911.35</v>
      </c>
      <c r="H33" s="60">
        <v>993524.23</v>
      </c>
      <c r="I33" s="60">
        <v>973170.25</v>
      </c>
      <c r="J33" s="65">
        <f t="shared" si="0"/>
        <v>97.95133531871689</v>
      </c>
    </row>
    <row r="34" spans="1:10" ht="15" customHeight="1">
      <c r="A34" s="27">
        <f t="shared" si="2"/>
        <v>23</v>
      </c>
      <c r="B34" s="33" t="s">
        <v>104</v>
      </c>
      <c r="C34" s="28">
        <v>810</v>
      </c>
      <c r="D34" s="35" t="s">
        <v>63</v>
      </c>
      <c r="E34" s="59">
        <v>8110080210</v>
      </c>
      <c r="F34" s="27">
        <v>800</v>
      </c>
      <c r="G34" s="41">
        <f>G35</f>
        <v>4059</v>
      </c>
      <c r="H34" s="60">
        <f>H35</f>
        <v>3150.02</v>
      </c>
      <c r="I34" s="60">
        <f>H34</f>
        <v>3150.02</v>
      </c>
      <c r="J34" s="65">
        <f t="shared" si="0"/>
        <v>100</v>
      </c>
    </row>
    <row r="35" spans="1:10" ht="27.75" customHeight="1">
      <c r="A35" s="27">
        <f t="shared" si="2"/>
        <v>24</v>
      </c>
      <c r="B35" s="33" t="s">
        <v>105</v>
      </c>
      <c r="C35" s="28">
        <v>810</v>
      </c>
      <c r="D35" s="35" t="s">
        <v>63</v>
      </c>
      <c r="E35" s="59">
        <v>8110080210</v>
      </c>
      <c r="F35" s="27">
        <v>850</v>
      </c>
      <c r="G35" s="41">
        <v>4059</v>
      </c>
      <c r="H35" s="60">
        <v>3150.02</v>
      </c>
      <c r="I35" s="60">
        <f>H35</f>
        <v>3150.02</v>
      </c>
      <c r="J35" s="65">
        <f t="shared" si="0"/>
        <v>100</v>
      </c>
    </row>
    <row r="36" spans="1:10" ht="15" customHeight="1">
      <c r="A36" s="27">
        <f t="shared" si="2"/>
        <v>25</v>
      </c>
      <c r="B36" s="29" t="s">
        <v>64</v>
      </c>
      <c r="C36" s="28">
        <v>810</v>
      </c>
      <c r="D36" s="31" t="s">
        <v>65</v>
      </c>
      <c r="E36" s="59"/>
      <c r="F36" s="28"/>
      <c r="G36" s="60">
        <f>G37</f>
        <v>1000</v>
      </c>
      <c r="H36" s="60">
        <f>H37</f>
        <v>1000</v>
      </c>
      <c r="I36" s="60">
        <v>0</v>
      </c>
      <c r="J36" s="65">
        <f t="shared" si="0"/>
        <v>0</v>
      </c>
    </row>
    <row r="37" spans="1:10" ht="29.25" customHeight="1">
      <c r="A37" s="27">
        <f t="shared" si="2"/>
        <v>26</v>
      </c>
      <c r="B37" s="49" t="s">
        <v>100</v>
      </c>
      <c r="C37" s="28">
        <v>810</v>
      </c>
      <c r="D37" s="31" t="s">
        <v>65</v>
      </c>
      <c r="E37" s="58">
        <v>8100000000</v>
      </c>
      <c r="F37" s="28"/>
      <c r="G37" s="57">
        <f>G38</f>
        <v>1000</v>
      </c>
      <c r="H37" s="60">
        <f>H38</f>
        <v>1000</v>
      </c>
      <c r="I37" s="60">
        <v>0</v>
      </c>
      <c r="J37" s="65">
        <f t="shared" si="0"/>
        <v>0</v>
      </c>
    </row>
    <row r="38" spans="1:10" ht="27.75" customHeight="1">
      <c r="A38" s="27">
        <f t="shared" si="2"/>
        <v>27</v>
      </c>
      <c r="B38" s="49" t="s">
        <v>162</v>
      </c>
      <c r="C38" s="28">
        <v>810</v>
      </c>
      <c r="D38" s="31" t="s">
        <v>65</v>
      </c>
      <c r="E38" s="58">
        <v>8110000000</v>
      </c>
      <c r="F38" s="28"/>
      <c r="G38" s="57">
        <f>G40</f>
        <v>1000</v>
      </c>
      <c r="H38" s="60">
        <f>H40</f>
        <v>1000</v>
      </c>
      <c r="I38" s="60">
        <v>0</v>
      </c>
      <c r="J38" s="65">
        <f t="shared" si="0"/>
        <v>0</v>
      </c>
    </row>
    <row r="39" spans="1:10" ht="75.75" customHeight="1">
      <c r="A39" s="27">
        <f t="shared" si="2"/>
        <v>28</v>
      </c>
      <c r="B39" s="29" t="s">
        <v>163</v>
      </c>
      <c r="C39" s="28">
        <v>810</v>
      </c>
      <c r="D39" s="31" t="s">
        <v>65</v>
      </c>
      <c r="E39" s="58">
        <v>8110080050</v>
      </c>
      <c r="F39" s="28"/>
      <c r="G39" s="57">
        <f>G40</f>
        <v>1000</v>
      </c>
      <c r="H39" s="60">
        <f>H40</f>
        <v>1000</v>
      </c>
      <c r="I39" s="60">
        <v>0</v>
      </c>
      <c r="J39" s="65">
        <f t="shared" si="0"/>
        <v>0</v>
      </c>
    </row>
    <row r="40" spans="1:10" ht="12.75" customHeight="1">
      <c r="A40" s="27">
        <f t="shared" si="2"/>
        <v>29</v>
      </c>
      <c r="B40" s="29" t="s">
        <v>104</v>
      </c>
      <c r="C40" s="28">
        <v>810</v>
      </c>
      <c r="D40" s="31" t="s">
        <v>65</v>
      </c>
      <c r="E40" s="58">
        <v>8110080050</v>
      </c>
      <c r="F40" s="31" t="s">
        <v>106</v>
      </c>
      <c r="G40" s="57">
        <f>G41</f>
        <v>1000</v>
      </c>
      <c r="H40" s="60">
        <f>H41</f>
        <v>1000</v>
      </c>
      <c r="I40" s="60">
        <v>0</v>
      </c>
      <c r="J40" s="65">
        <f t="shared" si="0"/>
        <v>0</v>
      </c>
    </row>
    <row r="41" spans="1:10" ht="12.75" customHeight="1">
      <c r="A41" s="27">
        <f t="shared" si="2"/>
        <v>30</v>
      </c>
      <c r="B41" s="29" t="s">
        <v>107</v>
      </c>
      <c r="C41" s="28">
        <v>810</v>
      </c>
      <c r="D41" s="31" t="s">
        <v>65</v>
      </c>
      <c r="E41" s="58">
        <v>8110080050</v>
      </c>
      <c r="F41" s="31" t="s">
        <v>108</v>
      </c>
      <c r="G41" s="57">
        <v>1000</v>
      </c>
      <c r="H41" s="60">
        <v>1000</v>
      </c>
      <c r="I41" s="60">
        <v>0</v>
      </c>
      <c r="J41" s="65">
        <f t="shared" si="0"/>
        <v>0</v>
      </c>
    </row>
    <row r="42" spans="1:10" ht="12.75" customHeight="1">
      <c r="A42" s="27">
        <f t="shared" si="2"/>
        <v>31</v>
      </c>
      <c r="B42" s="29" t="s">
        <v>66</v>
      </c>
      <c r="C42" s="28">
        <v>810</v>
      </c>
      <c r="D42" s="31" t="s">
        <v>67</v>
      </c>
      <c r="E42" s="52"/>
      <c r="F42" s="31"/>
      <c r="G42" s="57">
        <f>+G43</f>
        <v>192</v>
      </c>
      <c r="H42" s="57">
        <f>+H43</f>
        <v>192</v>
      </c>
      <c r="I42" s="57">
        <f>+I43</f>
        <v>0</v>
      </c>
      <c r="J42" s="65">
        <f t="shared" si="0"/>
        <v>0</v>
      </c>
    </row>
    <row r="43" spans="1:10" ht="27" customHeight="1">
      <c r="A43" s="27">
        <f t="shared" si="2"/>
        <v>32</v>
      </c>
      <c r="B43" s="49" t="s">
        <v>100</v>
      </c>
      <c r="C43" s="28">
        <v>810</v>
      </c>
      <c r="D43" s="31" t="s">
        <v>67</v>
      </c>
      <c r="E43" s="30">
        <v>8100000000</v>
      </c>
      <c r="F43" s="31"/>
      <c r="G43" s="61">
        <f aca="true" t="shared" si="6" ref="G43:H46">G44</f>
        <v>192</v>
      </c>
      <c r="H43" s="61">
        <f t="shared" si="6"/>
        <v>192</v>
      </c>
      <c r="I43" s="60">
        <v>0</v>
      </c>
      <c r="J43" s="65">
        <f t="shared" si="0"/>
        <v>0</v>
      </c>
    </row>
    <row r="44" spans="1:10" ht="29.25" customHeight="1">
      <c r="A44" s="27">
        <f t="shared" si="2"/>
        <v>33</v>
      </c>
      <c r="B44" s="49" t="s">
        <v>161</v>
      </c>
      <c r="C44" s="28">
        <v>810</v>
      </c>
      <c r="D44" s="31" t="s">
        <v>67</v>
      </c>
      <c r="E44" s="30">
        <v>8110000000</v>
      </c>
      <c r="F44" s="31"/>
      <c r="G44" s="61">
        <f t="shared" si="6"/>
        <v>192</v>
      </c>
      <c r="H44" s="61">
        <f t="shared" si="6"/>
        <v>192</v>
      </c>
      <c r="I44" s="60">
        <v>0</v>
      </c>
      <c r="J44" s="65">
        <f t="shared" si="0"/>
        <v>0</v>
      </c>
    </row>
    <row r="45" spans="1:10" ht="105" customHeight="1">
      <c r="A45" s="27">
        <f t="shared" si="2"/>
        <v>34</v>
      </c>
      <c r="B45" s="29" t="s">
        <v>167</v>
      </c>
      <c r="C45" s="28">
        <v>810</v>
      </c>
      <c r="D45" s="31" t="s">
        <v>67</v>
      </c>
      <c r="E45" s="34">
        <v>8110075140</v>
      </c>
      <c r="F45" s="31"/>
      <c r="G45" s="61">
        <f t="shared" si="6"/>
        <v>192</v>
      </c>
      <c r="H45" s="61">
        <f t="shared" si="6"/>
        <v>192</v>
      </c>
      <c r="I45" s="60">
        <v>0</v>
      </c>
      <c r="J45" s="65">
        <f t="shared" si="0"/>
        <v>0</v>
      </c>
    </row>
    <row r="46" spans="1:10" ht="29.25" customHeight="1">
      <c r="A46" s="27">
        <f t="shared" si="2"/>
        <v>35</v>
      </c>
      <c r="B46" s="33" t="s">
        <v>102</v>
      </c>
      <c r="C46" s="28">
        <v>810</v>
      </c>
      <c r="D46" s="35" t="s">
        <v>67</v>
      </c>
      <c r="E46" s="34">
        <v>8110075140</v>
      </c>
      <c r="F46" s="35" t="s">
        <v>114</v>
      </c>
      <c r="G46" s="61">
        <f t="shared" si="6"/>
        <v>192</v>
      </c>
      <c r="H46" s="61">
        <f t="shared" si="6"/>
        <v>192</v>
      </c>
      <c r="I46" s="60">
        <v>0</v>
      </c>
      <c r="J46" s="65">
        <f t="shared" si="0"/>
        <v>0</v>
      </c>
    </row>
    <row r="47" spans="1:10" ht="29.25" customHeight="1">
      <c r="A47" s="27">
        <f t="shared" si="2"/>
        <v>36</v>
      </c>
      <c r="B47" s="33" t="s">
        <v>103</v>
      </c>
      <c r="C47" s="28">
        <v>810</v>
      </c>
      <c r="D47" s="35" t="s">
        <v>67</v>
      </c>
      <c r="E47" s="34">
        <v>8110075140</v>
      </c>
      <c r="F47" s="35" t="s">
        <v>115</v>
      </c>
      <c r="G47" s="61">
        <v>192</v>
      </c>
      <c r="H47" s="61">
        <v>192</v>
      </c>
      <c r="I47" s="60">
        <v>0</v>
      </c>
      <c r="J47" s="65">
        <f t="shared" si="0"/>
        <v>0</v>
      </c>
    </row>
    <row r="48" spans="1:10" ht="15" customHeight="1">
      <c r="A48" s="27">
        <f t="shared" si="2"/>
        <v>37</v>
      </c>
      <c r="B48" s="29" t="s">
        <v>68</v>
      </c>
      <c r="C48" s="28">
        <v>810</v>
      </c>
      <c r="D48" s="31" t="s">
        <v>69</v>
      </c>
      <c r="E48" s="28"/>
      <c r="F48" s="31"/>
      <c r="G48" s="61">
        <f aca="true" t="shared" si="7" ref="G48:H51">G49</f>
        <v>53225</v>
      </c>
      <c r="H48" s="61">
        <f t="shared" si="7"/>
        <v>64933</v>
      </c>
      <c r="I48" s="60">
        <f aca="true" t="shared" si="8" ref="I48:I56">H48</f>
        <v>64933</v>
      </c>
      <c r="J48" s="65">
        <f t="shared" si="0"/>
        <v>100</v>
      </c>
    </row>
    <row r="49" spans="1:10" ht="29.25" customHeight="1">
      <c r="A49" s="27">
        <f t="shared" si="2"/>
        <v>38</v>
      </c>
      <c r="B49" s="29" t="s">
        <v>70</v>
      </c>
      <c r="C49" s="28">
        <v>810</v>
      </c>
      <c r="D49" s="31" t="s">
        <v>71</v>
      </c>
      <c r="E49" s="28"/>
      <c r="F49" s="31"/>
      <c r="G49" s="61">
        <f t="shared" si="7"/>
        <v>53225</v>
      </c>
      <c r="H49" s="61">
        <f t="shared" si="7"/>
        <v>64933</v>
      </c>
      <c r="I49" s="60">
        <f t="shared" si="8"/>
        <v>64933</v>
      </c>
      <c r="J49" s="65">
        <f t="shared" si="0"/>
        <v>100</v>
      </c>
    </row>
    <row r="50" spans="1:10" ht="29.25" customHeight="1">
      <c r="A50" s="27">
        <f t="shared" si="2"/>
        <v>39</v>
      </c>
      <c r="B50" s="49" t="s">
        <v>100</v>
      </c>
      <c r="C50" s="28">
        <v>810</v>
      </c>
      <c r="D50" s="31" t="s">
        <v>71</v>
      </c>
      <c r="E50" s="30">
        <v>8100000000</v>
      </c>
      <c r="F50" s="31"/>
      <c r="G50" s="61">
        <f t="shared" si="7"/>
        <v>53225</v>
      </c>
      <c r="H50" s="61">
        <f t="shared" si="7"/>
        <v>64933</v>
      </c>
      <c r="I50" s="60">
        <f t="shared" si="8"/>
        <v>64933</v>
      </c>
      <c r="J50" s="65">
        <f t="shared" si="0"/>
        <v>100</v>
      </c>
    </row>
    <row r="51" spans="1:10" ht="29.25" customHeight="1">
      <c r="A51" s="27">
        <f t="shared" si="2"/>
        <v>40</v>
      </c>
      <c r="B51" s="49" t="s">
        <v>161</v>
      </c>
      <c r="C51" s="28">
        <v>810</v>
      </c>
      <c r="D51" s="31" t="s">
        <v>71</v>
      </c>
      <c r="E51" s="30">
        <v>8110000000</v>
      </c>
      <c r="F51" s="31"/>
      <c r="G51" s="61">
        <f t="shared" si="7"/>
        <v>53225</v>
      </c>
      <c r="H51" s="61">
        <f t="shared" si="7"/>
        <v>64933</v>
      </c>
      <c r="I51" s="60">
        <f t="shared" si="8"/>
        <v>64933</v>
      </c>
      <c r="J51" s="65">
        <f t="shared" si="0"/>
        <v>100</v>
      </c>
    </row>
    <row r="52" spans="1:10" ht="94.5" customHeight="1">
      <c r="A52" s="27">
        <f t="shared" si="2"/>
        <v>41</v>
      </c>
      <c r="B52" s="29" t="s">
        <v>168</v>
      </c>
      <c r="C52" s="28">
        <v>810</v>
      </c>
      <c r="D52" s="31" t="s">
        <v>71</v>
      </c>
      <c r="E52" s="62">
        <v>8110051180</v>
      </c>
      <c r="F52" s="31"/>
      <c r="G52" s="61">
        <f>G53+G55</f>
        <v>53225</v>
      </c>
      <c r="H52" s="61">
        <f>H53+H55</f>
        <v>64933</v>
      </c>
      <c r="I52" s="60">
        <f t="shared" si="8"/>
        <v>64933</v>
      </c>
      <c r="J52" s="65">
        <f t="shared" si="0"/>
        <v>100</v>
      </c>
    </row>
    <row r="53" spans="1:10" ht="81" customHeight="1">
      <c r="A53" s="27">
        <f t="shared" si="2"/>
        <v>42</v>
      </c>
      <c r="B53" s="49" t="s">
        <v>98</v>
      </c>
      <c r="C53" s="28">
        <v>810</v>
      </c>
      <c r="D53" s="31" t="s">
        <v>71</v>
      </c>
      <c r="E53" s="62">
        <v>8110051180</v>
      </c>
      <c r="F53" s="31" t="s">
        <v>112</v>
      </c>
      <c r="G53" s="61">
        <f>G54</f>
        <v>53225</v>
      </c>
      <c r="H53" s="61">
        <f>H54</f>
        <v>60905.48</v>
      </c>
      <c r="I53" s="60">
        <f t="shared" si="8"/>
        <v>60905.48</v>
      </c>
      <c r="J53" s="65">
        <f t="shared" si="0"/>
        <v>100</v>
      </c>
    </row>
    <row r="54" spans="1:10" ht="39" customHeight="1">
      <c r="A54" s="27">
        <f t="shared" si="2"/>
        <v>43</v>
      </c>
      <c r="B54" s="49" t="s">
        <v>99</v>
      </c>
      <c r="C54" s="28">
        <v>810</v>
      </c>
      <c r="D54" s="64" t="s">
        <v>71</v>
      </c>
      <c r="E54" s="62">
        <v>8110051180</v>
      </c>
      <c r="F54" s="64" t="s">
        <v>113</v>
      </c>
      <c r="G54" s="61">
        <v>53225</v>
      </c>
      <c r="H54" s="61">
        <v>60905.48</v>
      </c>
      <c r="I54" s="60">
        <f t="shared" si="8"/>
        <v>60905.48</v>
      </c>
      <c r="J54" s="65">
        <f t="shared" si="0"/>
        <v>100</v>
      </c>
    </row>
    <row r="55" spans="1:10" s="125" customFormat="1" ht="29.25" customHeight="1">
      <c r="A55" s="27">
        <f t="shared" si="2"/>
        <v>44</v>
      </c>
      <c r="B55" s="49" t="s">
        <v>117</v>
      </c>
      <c r="C55" s="63">
        <v>810</v>
      </c>
      <c r="D55" s="64" t="s">
        <v>71</v>
      </c>
      <c r="E55" s="62">
        <v>8110051180</v>
      </c>
      <c r="F55" s="64" t="s">
        <v>114</v>
      </c>
      <c r="G55" s="61">
        <f>G56</f>
        <v>0</v>
      </c>
      <c r="H55" s="61">
        <f>H56</f>
        <v>4027.52</v>
      </c>
      <c r="I55" s="60">
        <f t="shared" si="8"/>
        <v>4027.52</v>
      </c>
      <c r="J55" s="65">
        <f t="shared" si="0"/>
        <v>100</v>
      </c>
    </row>
    <row r="56" spans="1:10" s="125" customFormat="1" ht="29.25" customHeight="1">
      <c r="A56" s="27">
        <f t="shared" si="2"/>
        <v>45</v>
      </c>
      <c r="B56" s="49" t="s">
        <v>103</v>
      </c>
      <c r="C56" s="63">
        <v>810</v>
      </c>
      <c r="D56" s="64" t="s">
        <v>71</v>
      </c>
      <c r="E56" s="62">
        <v>8110051180</v>
      </c>
      <c r="F56" s="64" t="s">
        <v>115</v>
      </c>
      <c r="G56" s="61">
        <v>0</v>
      </c>
      <c r="H56" s="61">
        <v>4027.52</v>
      </c>
      <c r="I56" s="60">
        <f t="shared" si="8"/>
        <v>4027.52</v>
      </c>
      <c r="J56" s="65">
        <f t="shared" si="0"/>
        <v>100</v>
      </c>
    </row>
    <row r="57" spans="1:10" ht="27" customHeight="1">
      <c r="A57" s="27">
        <f t="shared" si="2"/>
        <v>46</v>
      </c>
      <c r="B57" s="29" t="s">
        <v>72</v>
      </c>
      <c r="C57" s="28">
        <v>810</v>
      </c>
      <c r="D57" s="31" t="s">
        <v>73</v>
      </c>
      <c r="E57" s="58"/>
      <c r="F57" s="31"/>
      <c r="G57" s="60">
        <f>G58</f>
        <v>74247</v>
      </c>
      <c r="H57" s="60">
        <f>H58</f>
        <v>115229.3</v>
      </c>
      <c r="I57" s="60">
        <f>I58</f>
        <v>115229.3</v>
      </c>
      <c r="J57" s="65">
        <f t="shared" si="0"/>
        <v>100</v>
      </c>
    </row>
    <row r="58" spans="1:10" ht="57.75" customHeight="1">
      <c r="A58" s="27">
        <f t="shared" si="2"/>
        <v>47</v>
      </c>
      <c r="B58" s="50" t="s">
        <v>118</v>
      </c>
      <c r="C58" s="28">
        <v>810</v>
      </c>
      <c r="D58" s="31" t="s">
        <v>74</v>
      </c>
      <c r="E58" s="58"/>
      <c r="F58" s="31"/>
      <c r="G58" s="60">
        <f>G59</f>
        <v>74247</v>
      </c>
      <c r="H58" s="60">
        <f>H59</f>
        <v>115229.3</v>
      </c>
      <c r="I58" s="60">
        <f>H58</f>
        <v>115229.3</v>
      </c>
      <c r="J58" s="65">
        <f t="shared" si="0"/>
        <v>100</v>
      </c>
    </row>
    <row r="59" spans="1:10" ht="72.75" customHeight="1">
      <c r="A59" s="27">
        <f t="shared" si="2"/>
        <v>48</v>
      </c>
      <c r="B59" s="50" t="s">
        <v>169</v>
      </c>
      <c r="C59" s="28">
        <v>810</v>
      </c>
      <c r="D59" s="31" t="s">
        <v>74</v>
      </c>
      <c r="E59" s="58">
        <v>100000000</v>
      </c>
      <c r="F59" s="31"/>
      <c r="G59" s="60">
        <f>G60</f>
        <v>74247</v>
      </c>
      <c r="H59" s="60">
        <f>H60</f>
        <v>115229.3</v>
      </c>
      <c r="I59" s="60">
        <f>I60</f>
        <v>115229.3</v>
      </c>
      <c r="J59" s="65">
        <f t="shared" si="0"/>
        <v>100</v>
      </c>
    </row>
    <row r="60" spans="1:10" ht="40.5" customHeight="1">
      <c r="A60" s="27">
        <f t="shared" si="2"/>
        <v>49</v>
      </c>
      <c r="B60" s="66" t="s">
        <v>170</v>
      </c>
      <c r="C60" s="28">
        <v>810</v>
      </c>
      <c r="D60" s="64" t="s">
        <v>74</v>
      </c>
      <c r="E60" s="67">
        <v>130000000</v>
      </c>
      <c r="F60" s="64"/>
      <c r="G60" s="60">
        <f>G61+G64</f>
        <v>74247</v>
      </c>
      <c r="H60" s="60">
        <f>H61+H64</f>
        <v>115229.3</v>
      </c>
      <c r="I60" s="60">
        <f>I61+I64</f>
        <v>115229.3</v>
      </c>
      <c r="J60" s="65">
        <f t="shared" si="0"/>
        <v>100</v>
      </c>
    </row>
    <row r="61" spans="1:10" ht="100.5" customHeight="1">
      <c r="A61" s="27">
        <f t="shared" si="2"/>
        <v>50</v>
      </c>
      <c r="B61" s="147" t="s">
        <v>174</v>
      </c>
      <c r="C61" s="28">
        <v>810</v>
      </c>
      <c r="D61" s="64" t="s">
        <v>74</v>
      </c>
      <c r="E61" s="67">
        <v>130082020</v>
      </c>
      <c r="F61" s="64"/>
      <c r="G61" s="60">
        <f aca="true" t="shared" si="9" ref="G61:I62">G62</f>
        <v>74247</v>
      </c>
      <c r="H61" s="60">
        <f t="shared" si="9"/>
        <v>109124.3</v>
      </c>
      <c r="I61" s="60">
        <f t="shared" si="9"/>
        <v>109124.3</v>
      </c>
      <c r="J61" s="65">
        <f t="shared" si="0"/>
        <v>100</v>
      </c>
    </row>
    <row r="62" spans="1:10" ht="34.5" customHeight="1">
      <c r="A62" s="27">
        <f t="shared" si="2"/>
        <v>51</v>
      </c>
      <c r="B62" s="146" t="s">
        <v>116</v>
      </c>
      <c r="C62" s="28">
        <v>810</v>
      </c>
      <c r="D62" s="64" t="s">
        <v>74</v>
      </c>
      <c r="E62" s="67">
        <v>130082020</v>
      </c>
      <c r="F62" s="64" t="s">
        <v>114</v>
      </c>
      <c r="G62" s="60">
        <f t="shared" si="9"/>
        <v>74247</v>
      </c>
      <c r="H62" s="60">
        <f t="shared" si="9"/>
        <v>109124.3</v>
      </c>
      <c r="I62" s="60">
        <f t="shared" si="9"/>
        <v>109124.3</v>
      </c>
      <c r="J62" s="65">
        <f t="shared" si="0"/>
        <v>100</v>
      </c>
    </row>
    <row r="63" spans="1:10" ht="40.5" customHeight="1">
      <c r="A63" s="27">
        <f t="shared" si="2"/>
        <v>52</v>
      </c>
      <c r="B63" s="146" t="s">
        <v>103</v>
      </c>
      <c r="C63" s="28">
        <v>810</v>
      </c>
      <c r="D63" s="64" t="s">
        <v>74</v>
      </c>
      <c r="E63" s="67">
        <v>130082020</v>
      </c>
      <c r="F63" s="64" t="s">
        <v>115</v>
      </c>
      <c r="G63" s="60">
        <v>74247</v>
      </c>
      <c r="H63" s="60">
        <v>109124.3</v>
      </c>
      <c r="I63" s="60">
        <f>H63</f>
        <v>109124.3</v>
      </c>
      <c r="J63" s="65">
        <f t="shared" si="0"/>
        <v>100</v>
      </c>
    </row>
    <row r="64" spans="1:10" ht="147" customHeight="1">
      <c r="A64" s="27">
        <f t="shared" si="2"/>
        <v>53</v>
      </c>
      <c r="B64" s="50" t="s">
        <v>171</v>
      </c>
      <c r="C64" s="28">
        <v>810</v>
      </c>
      <c r="D64" s="31" t="s">
        <v>74</v>
      </c>
      <c r="E64" s="58" t="s">
        <v>119</v>
      </c>
      <c r="F64" s="31"/>
      <c r="G64" s="60">
        <f>G65</f>
        <v>0</v>
      </c>
      <c r="H64" s="60">
        <f>H65</f>
        <v>6105</v>
      </c>
      <c r="I64" s="60">
        <f>H64</f>
        <v>6105</v>
      </c>
      <c r="J64" s="65">
        <f t="shared" si="0"/>
        <v>100</v>
      </c>
    </row>
    <row r="65" spans="1:10" ht="30" customHeight="1">
      <c r="A65" s="27">
        <f t="shared" si="2"/>
        <v>54</v>
      </c>
      <c r="B65" s="50" t="s">
        <v>102</v>
      </c>
      <c r="C65" s="28">
        <v>810</v>
      </c>
      <c r="D65" s="31" t="s">
        <v>74</v>
      </c>
      <c r="E65" s="58" t="s">
        <v>119</v>
      </c>
      <c r="F65" s="31" t="s">
        <v>114</v>
      </c>
      <c r="G65" s="60">
        <v>0</v>
      </c>
      <c r="H65" s="60">
        <f>H66</f>
        <v>6105</v>
      </c>
      <c r="I65" s="60">
        <f>H65</f>
        <v>6105</v>
      </c>
      <c r="J65" s="65">
        <f t="shared" si="0"/>
        <v>100</v>
      </c>
    </row>
    <row r="66" spans="1:10" ht="39.75" customHeight="1">
      <c r="A66" s="27">
        <f t="shared" si="2"/>
        <v>55</v>
      </c>
      <c r="B66" s="68" t="s">
        <v>103</v>
      </c>
      <c r="C66" s="28">
        <v>810</v>
      </c>
      <c r="D66" s="31" t="s">
        <v>74</v>
      </c>
      <c r="E66" s="58" t="s">
        <v>119</v>
      </c>
      <c r="F66" s="31" t="s">
        <v>115</v>
      </c>
      <c r="G66" s="60">
        <v>0</v>
      </c>
      <c r="H66" s="60">
        <v>6105</v>
      </c>
      <c r="I66" s="60">
        <f>H66</f>
        <v>6105</v>
      </c>
      <c r="J66" s="65">
        <f t="shared" si="0"/>
        <v>100</v>
      </c>
    </row>
    <row r="67" spans="1:10" ht="16.5" customHeight="1">
      <c r="A67" s="27">
        <f t="shared" si="2"/>
        <v>56</v>
      </c>
      <c r="B67" s="33" t="s">
        <v>75</v>
      </c>
      <c r="C67" s="28">
        <v>810</v>
      </c>
      <c r="D67" s="35" t="s">
        <v>76</v>
      </c>
      <c r="E67" s="69"/>
      <c r="F67" s="35"/>
      <c r="G67" s="41">
        <f aca="true" t="shared" si="10" ref="G67:I69">G68</f>
        <v>127600</v>
      </c>
      <c r="H67" s="60">
        <f t="shared" si="10"/>
        <v>153335.91</v>
      </c>
      <c r="I67" s="60">
        <f t="shared" si="10"/>
        <v>151465.83</v>
      </c>
      <c r="J67" s="65">
        <f t="shared" si="0"/>
        <v>98.7804031032261</v>
      </c>
    </row>
    <row r="68" spans="1:10" ht="16.5" customHeight="1">
      <c r="A68" s="27">
        <f t="shared" si="2"/>
        <v>57</v>
      </c>
      <c r="B68" s="33" t="s">
        <v>77</v>
      </c>
      <c r="C68" s="28">
        <v>810</v>
      </c>
      <c r="D68" s="35" t="s">
        <v>78</v>
      </c>
      <c r="E68" s="69"/>
      <c r="F68" s="35"/>
      <c r="G68" s="41">
        <f t="shared" si="10"/>
        <v>127600</v>
      </c>
      <c r="H68" s="60">
        <f t="shared" si="10"/>
        <v>153335.91</v>
      </c>
      <c r="I68" s="60">
        <f t="shared" si="10"/>
        <v>151465.83</v>
      </c>
      <c r="J68" s="65">
        <f t="shared" si="0"/>
        <v>98.7804031032261</v>
      </c>
    </row>
    <row r="69" spans="1:10" ht="65.25" customHeight="1">
      <c r="A69" s="27">
        <f t="shared" si="2"/>
        <v>58</v>
      </c>
      <c r="B69" s="33" t="s">
        <v>169</v>
      </c>
      <c r="C69" s="28">
        <v>810</v>
      </c>
      <c r="D69" s="35" t="s">
        <v>78</v>
      </c>
      <c r="E69" s="69" t="s">
        <v>109</v>
      </c>
      <c r="F69" s="35"/>
      <c r="G69" s="41">
        <f t="shared" si="10"/>
        <v>127600</v>
      </c>
      <c r="H69" s="60">
        <f t="shared" si="10"/>
        <v>153335.91</v>
      </c>
      <c r="I69" s="60">
        <f t="shared" si="10"/>
        <v>151465.83</v>
      </c>
      <c r="J69" s="65">
        <f t="shared" si="0"/>
        <v>98.7804031032261</v>
      </c>
    </row>
    <row r="70" spans="1:10" ht="39.75" customHeight="1">
      <c r="A70" s="27">
        <f t="shared" si="2"/>
        <v>59</v>
      </c>
      <c r="B70" s="33" t="s">
        <v>175</v>
      </c>
      <c r="C70" s="28">
        <v>810</v>
      </c>
      <c r="D70" s="35" t="s">
        <v>78</v>
      </c>
      <c r="E70" s="69" t="s">
        <v>120</v>
      </c>
      <c r="F70" s="35"/>
      <c r="G70" s="41">
        <f>+G74+G71</f>
        <v>127600</v>
      </c>
      <c r="H70" s="41">
        <f>+H74+H71</f>
        <v>153335.91</v>
      </c>
      <c r="I70" s="41">
        <f>+I74+I71</f>
        <v>151465.83</v>
      </c>
      <c r="J70" s="65">
        <f t="shared" si="0"/>
        <v>98.7804031032261</v>
      </c>
    </row>
    <row r="71" spans="1:10" s="45" customFormat="1" ht="147" customHeight="1">
      <c r="A71" s="27">
        <f t="shared" si="2"/>
        <v>60</v>
      </c>
      <c r="B71" s="40" t="s">
        <v>176</v>
      </c>
      <c r="C71" s="28">
        <v>810</v>
      </c>
      <c r="D71" s="35" t="s">
        <v>78</v>
      </c>
      <c r="E71" s="70" t="s">
        <v>121</v>
      </c>
      <c r="F71" s="35"/>
      <c r="G71" s="41">
        <f>G72</f>
        <v>15000</v>
      </c>
      <c r="H71" s="60">
        <v>0</v>
      </c>
      <c r="I71" s="60">
        <f>H71</f>
        <v>0</v>
      </c>
      <c r="J71" s="65">
        <v>0</v>
      </c>
    </row>
    <row r="72" spans="1:10" s="45" customFormat="1" ht="39" customHeight="1">
      <c r="A72" s="27">
        <f t="shared" si="2"/>
        <v>61</v>
      </c>
      <c r="B72" s="122" t="s">
        <v>102</v>
      </c>
      <c r="C72" s="28">
        <v>810</v>
      </c>
      <c r="D72" s="35" t="s">
        <v>78</v>
      </c>
      <c r="E72" s="70" t="s">
        <v>121</v>
      </c>
      <c r="F72" s="35"/>
      <c r="G72" s="41">
        <f>G73</f>
        <v>15000</v>
      </c>
      <c r="H72" s="60">
        <v>0</v>
      </c>
      <c r="I72" s="60">
        <f>H72</f>
        <v>0</v>
      </c>
      <c r="J72" s="65">
        <v>0</v>
      </c>
    </row>
    <row r="73" spans="1:10" s="45" customFormat="1" ht="39" customHeight="1">
      <c r="A73" s="27">
        <f t="shared" si="2"/>
        <v>62</v>
      </c>
      <c r="B73" s="122" t="s">
        <v>103</v>
      </c>
      <c r="C73" s="28">
        <v>810</v>
      </c>
      <c r="D73" s="35" t="s">
        <v>78</v>
      </c>
      <c r="E73" s="70" t="s">
        <v>121</v>
      </c>
      <c r="F73" s="35"/>
      <c r="G73" s="41">
        <v>15000</v>
      </c>
      <c r="H73" s="60">
        <v>0</v>
      </c>
      <c r="I73" s="60">
        <f>H73</f>
        <v>0</v>
      </c>
      <c r="J73" s="65">
        <v>0</v>
      </c>
    </row>
    <row r="74" spans="1:10" ht="171.75" customHeight="1">
      <c r="A74" s="27">
        <f t="shared" si="2"/>
        <v>63</v>
      </c>
      <c r="B74" s="40" t="s">
        <v>177</v>
      </c>
      <c r="C74" s="28">
        <v>810</v>
      </c>
      <c r="D74" s="35" t="s">
        <v>78</v>
      </c>
      <c r="E74" s="69" t="s">
        <v>122</v>
      </c>
      <c r="F74" s="35"/>
      <c r="G74" s="41">
        <f aca="true" t="shared" si="11" ref="G74:I75">G75</f>
        <v>112600</v>
      </c>
      <c r="H74" s="60">
        <f t="shared" si="11"/>
        <v>153335.91</v>
      </c>
      <c r="I74" s="60">
        <f t="shared" si="11"/>
        <v>151465.83</v>
      </c>
      <c r="J74" s="65">
        <f t="shared" si="0"/>
        <v>98.7804031032261</v>
      </c>
    </row>
    <row r="75" spans="1:10" ht="28.5" customHeight="1">
      <c r="A75" s="27">
        <f t="shared" si="2"/>
        <v>64</v>
      </c>
      <c r="B75" s="33" t="s">
        <v>102</v>
      </c>
      <c r="C75" s="28">
        <v>810</v>
      </c>
      <c r="D75" s="35" t="s">
        <v>78</v>
      </c>
      <c r="E75" s="69" t="s">
        <v>122</v>
      </c>
      <c r="F75" s="35" t="s">
        <v>114</v>
      </c>
      <c r="G75" s="41">
        <f t="shared" si="11"/>
        <v>112600</v>
      </c>
      <c r="H75" s="60">
        <f t="shared" si="11"/>
        <v>153335.91</v>
      </c>
      <c r="I75" s="60">
        <f t="shared" si="11"/>
        <v>151465.83</v>
      </c>
      <c r="J75" s="65">
        <f aca="true" t="shared" si="12" ref="J75:J104">I75/H75*100</f>
        <v>98.7804031032261</v>
      </c>
    </row>
    <row r="76" spans="1:10" ht="37.5" customHeight="1">
      <c r="A76" s="27">
        <f t="shared" si="2"/>
        <v>65</v>
      </c>
      <c r="B76" s="33" t="s">
        <v>103</v>
      </c>
      <c r="C76" s="28">
        <v>810</v>
      </c>
      <c r="D76" s="35" t="s">
        <v>78</v>
      </c>
      <c r="E76" s="69" t="s">
        <v>122</v>
      </c>
      <c r="F76" s="35" t="s">
        <v>115</v>
      </c>
      <c r="G76" s="41">
        <v>112600</v>
      </c>
      <c r="H76" s="60">
        <v>153335.91</v>
      </c>
      <c r="I76" s="60">
        <v>151465.83</v>
      </c>
      <c r="J76" s="65">
        <f t="shared" si="12"/>
        <v>98.7804031032261</v>
      </c>
    </row>
    <row r="77" spans="1:10" ht="15.75" customHeight="1">
      <c r="A77" s="27">
        <f t="shared" si="2"/>
        <v>66</v>
      </c>
      <c r="B77" s="29" t="s">
        <v>79</v>
      </c>
      <c r="C77" s="28">
        <v>810</v>
      </c>
      <c r="D77" s="31" t="s">
        <v>80</v>
      </c>
      <c r="E77" s="39"/>
      <c r="F77" s="28"/>
      <c r="G77" s="41">
        <f>G84+G78</f>
        <v>178523</v>
      </c>
      <c r="H77" s="60">
        <f>H84+H78</f>
        <v>92762.8</v>
      </c>
      <c r="I77" s="60">
        <f>I78+I84</f>
        <v>90203.6</v>
      </c>
      <c r="J77" s="65">
        <f t="shared" si="12"/>
        <v>97.24113545516092</v>
      </c>
    </row>
    <row r="78" spans="1:10" ht="15.75" customHeight="1">
      <c r="A78" s="27">
        <f t="shared" si="2"/>
        <v>67</v>
      </c>
      <c r="B78" s="38" t="s">
        <v>81</v>
      </c>
      <c r="C78" s="28">
        <v>810</v>
      </c>
      <c r="D78" s="31" t="s">
        <v>82</v>
      </c>
      <c r="E78" s="39"/>
      <c r="F78" s="28"/>
      <c r="G78" s="41">
        <f aca="true" t="shared" si="13" ref="G78:H82">G79</f>
        <v>10000</v>
      </c>
      <c r="H78" s="60">
        <f t="shared" si="13"/>
        <v>9765</v>
      </c>
      <c r="I78" s="60">
        <f aca="true" t="shared" si="14" ref="I78:I103">H78</f>
        <v>9765</v>
      </c>
      <c r="J78" s="65">
        <f t="shared" si="12"/>
        <v>100</v>
      </c>
    </row>
    <row r="79" spans="1:10" s="125" customFormat="1" ht="72" customHeight="1">
      <c r="A79" s="27">
        <f aca="true" t="shared" si="15" ref="A79:A103">A78+1</f>
        <v>68</v>
      </c>
      <c r="B79" s="49" t="s">
        <v>164</v>
      </c>
      <c r="C79" s="63">
        <v>810</v>
      </c>
      <c r="D79" s="64" t="s">
        <v>82</v>
      </c>
      <c r="E79" s="124" t="s">
        <v>109</v>
      </c>
      <c r="F79" s="63"/>
      <c r="G79" s="60">
        <f t="shared" si="13"/>
        <v>10000</v>
      </c>
      <c r="H79" s="60">
        <f t="shared" si="13"/>
        <v>9765</v>
      </c>
      <c r="I79" s="60">
        <f t="shared" si="14"/>
        <v>9765</v>
      </c>
      <c r="J79" s="65">
        <f t="shared" si="12"/>
        <v>100</v>
      </c>
    </row>
    <row r="80" spans="1:10" s="125" customFormat="1" ht="28.5" customHeight="1">
      <c r="A80" s="27">
        <f t="shared" si="15"/>
        <v>69</v>
      </c>
      <c r="B80" s="49" t="s">
        <v>165</v>
      </c>
      <c r="C80" s="63">
        <v>810</v>
      </c>
      <c r="D80" s="64" t="s">
        <v>82</v>
      </c>
      <c r="E80" s="124" t="s">
        <v>110</v>
      </c>
      <c r="F80" s="63"/>
      <c r="G80" s="60">
        <f t="shared" si="13"/>
        <v>10000</v>
      </c>
      <c r="H80" s="60">
        <f t="shared" si="13"/>
        <v>9765</v>
      </c>
      <c r="I80" s="60">
        <f t="shared" si="14"/>
        <v>9765</v>
      </c>
      <c r="J80" s="65">
        <f t="shared" si="12"/>
        <v>100</v>
      </c>
    </row>
    <row r="81" spans="1:10" s="125" customFormat="1" ht="128.25" customHeight="1">
      <c r="A81" s="27">
        <f t="shared" si="15"/>
        <v>70</v>
      </c>
      <c r="B81" s="37" t="s">
        <v>178</v>
      </c>
      <c r="C81" s="63">
        <v>810</v>
      </c>
      <c r="D81" s="64" t="s">
        <v>82</v>
      </c>
      <c r="E81" s="124" t="s">
        <v>123</v>
      </c>
      <c r="F81" s="63"/>
      <c r="G81" s="60">
        <f t="shared" si="13"/>
        <v>10000</v>
      </c>
      <c r="H81" s="60">
        <f t="shared" si="13"/>
        <v>9765</v>
      </c>
      <c r="I81" s="60">
        <f t="shared" si="14"/>
        <v>9765</v>
      </c>
      <c r="J81" s="65">
        <f t="shared" si="12"/>
        <v>100</v>
      </c>
    </row>
    <row r="82" spans="1:10" s="125" customFormat="1" ht="42" customHeight="1">
      <c r="A82" s="27">
        <f t="shared" si="15"/>
        <v>71</v>
      </c>
      <c r="B82" s="71" t="s">
        <v>102</v>
      </c>
      <c r="C82" s="63">
        <v>810</v>
      </c>
      <c r="D82" s="64" t="s">
        <v>82</v>
      </c>
      <c r="E82" s="124" t="s">
        <v>123</v>
      </c>
      <c r="F82" s="63">
        <v>200</v>
      </c>
      <c r="G82" s="60">
        <f t="shared" si="13"/>
        <v>10000</v>
      </c>
      <c r="H82" s="60">
        <f t="shared" si="13"/>
        <v>9765</v>
      </c>
      <c r="I82" s="60">
        <f t="shared" si="14"/>
        <v>9765</v>
      </c>
      <c r="J82" s="65">
        <f t="shared" si="12"/>
        <v>100</v>
      </c>
    </row>
    <row r="83" spans="1:10" s="125" customFormat="1" ht="42" customHeight="1">
      <c r="A83" s="27">
        <f t="shared" si="15"/>
        <v>72</v>
      </c>
      <c r="B83" s="71" t="s">
        <v>103</v>
      </c>
      <c r="C83" s="63">
        <v>810</v>
      </c>
      <c r="D83" s="64" t="s">
        <v>82</v>
      </c>
      <c r="E83" s="124" t="s">
        <v>123</v>
      </c>
      <c r="F83" s="63">
        <v>240</v>
      </c>
      <c r="G83" s="60">
        <v>10000</v>
      </c>
      <c r="H83" s="60">
        <v>9765</v>
      </c>
      <c r="I83" s="60">
        <f t="shared" si="14"/>
        <v>9765</v>
      </c>
      <c r="J83" s="65">
        <f t="shared" si="12"/>
        <v>100</v>
      </c>
    </row>
    <row r="84" spans="1:10" s="125" customFormat="1" ht="12.75">
      <c r="A84" s="27">
        <f t="shared" si="15"/>
        <v>73</v>
      </c>
      <c r="B84" s="49" t="s">
        <v>83</v>
      </c>
      <c r="C84" s="63">
        <v>810</v>
      </c>
      <c r="D84" s="64" t="s">
        <v>84</v>
      </c>
      <c r="E84" s="124"/>
      <c r="F84" s="63"/>
      <c r="G84" s="60">
        <f aca="true" t="shared" si="16" ref="G84:H88">G85</f>
        <v>168523</v>
      </c>
      <c r="H84" s="60">
        <f t="shared" si="16"/>
        <v>82997.8</v>
      </c>
      <c r="I84" s="60">
        <f>I85</f>
        <v>80438.6</v>
      </c>
      <c r="J84" s="65">
        <f t="shared" si="12"/>
        <v>96.91654477588563</v>
      </c>
    </row>
    <row r="85" spans="1:10" s="125" customFormat="1" ht="66.75" customHeight="1">
      <c r="A85" s="27">
        <f t="shared" si="15"/>
        <v>74</v>
      </c>
      <c r="B85" s="49" t="s">
        <v>164</v>
      </c>
      <c r="C85" s="63">
        <v>810</v>
      </c>
      <c r="D85" s="64" t="s">
        <v>84</v>
      </c>
      <c r="E85" s="124" t="s">
        <v>109</v>
      </c>
      <c r="F85" s="63"/>
      <c r="G85" s="60">
        <f t="shared" si="16"/>
        <v>168523</v>
      </c>
      <c r="H85" s="60">
        <f t="shared" si="16"/>
        <v>82997.8</v>
      </c>
      <c r="I85" s="60">
        <v>80438.6</v>
      </c>
      <c r="J85" s="65">
        <f t="shared" si="12"/>
        <v>96.91654477588563</v>
      </c>
    </row>
    <row r="86" spans="1:10" s="125" customFormat="1" ht="27.75" customHeight="1">
      <c r="A86" s="27">
        <f t="shared" si="15"/>
        <v>75</v>
      </c>
      <c r="B86" s="49" t="s">
        <v>165</v>
      </c>
      <c r="C86" s="63">
        <v>810</v>
      </c>
      <c r="D86" s="64" t="s">
        <v>84</v>
      </c>
      <c r="E86" s="124" t="s">
        <v>110</v>
      </c>
      <c r="F86" s="63"/>
      <c r="G86" s="60">
        <f t="shared" si="16"/>
        <v>168523</v>
      </c>
      <c r="H86" s="60">
        <f t="shared" si="16"/>
        <v>82997.8</v>
      </c>
      <c r="I86" s="60">
        <v>80438.6</v>
      </c>
      <c r="J86" s="65">
        <f t="shared" si="12"/>
        <v>96.91654477588563</v>
      </c>
    </row>
    <row r="87" spans="1:10" s="125" customFormat="1" ht="109.5" customHeight="1">
      <c r="A87" s="27">
        <f t="shared" si="15"/>
        <v>76</v>
      </c>
      <c r="B87" s="49" t="s">
        <v>166</v>
      </c>
      <c r="C87" s="63">
        <v>810</v>
      </c>
      <c r="D87" s="64" t="s">
        <v>84</v>
      </c>
      <c r="E87" s="124" t="s">
        <v>111</v>
      </c>
      <c r="F87" s="63"/>
      <c r="G87" s="60">
        <f t="shared" si="16"/>
        <v>168523</v>
      </c>
      <c r="H87" s="60">
        <f t="shared" si="16"/>
        <v>82997.8</v>
      </c>
      <c r="I87" s="60">
        <v>80438.6</v>
      </c>
      <c r="J87" s="65">
        <f t="shared" si="12"/>
        <v>96.91654477588563</v>
      </c>
    </row>
    <row r="88" spans="1:10" s="125" customFormat="1" ht="38.25">
      <c r="A88" s="27">
        <f t="shared" si="15"/>
        <v>77</v>
      </c>
      <c r="B88" s="49" t="s">
        <v>117</v>
      </c>
      <c r="C88" s="63">
        <v>810</v>
      </c>
      <c r="D88" s="64" t="s">
        <v>84</v>
      </c>
      <c r="E88" s="124" t="s">
        <v>111</v>
      </c>
      <c r="F88" s="63">
        <v>200</v>
      </c>
      <c r="G88" s="60">
        <f t="shared" si="16"/>
        <v>168523</v>
      </c>
      <c r="H88" s="60">
        <f t="shared" si="16"/>
        <v>82997.8</v>
      </c>
      <c r="I88" s="60">
        <v>80438.6</v>
      </c>
      <c r="J88" s="65">
        <f t="shared" si="12"/>
        <v>96.91654477588563</v>
      </c>
    </row>
    <row r="89" spans="1:10" s="125" customFormat="1" ht="38.25">
      <c r="A89" s="27">
        <f t="shared" si="15"/>
        <v>78</v>
      </c>
      <c r="B89" s="49" t="s">
        <v>103</v>
      </c>
      <c r="C89" s="63">
        <v>810</v>
      </c>
      <c r="D89" s="64" t="s">
        <v>84</v>
      </c>
      <c r="E89" s="124" t="s">
        <v>111</v>
      </c>
      <c r="F89" s="63">
        <v>240</v>
      </c>
      <c r="G89" s="60">
        <v>168523</v>
      </c>
      <c r="H89" s="60">
        <v>82997.8</v>
      </c>
      <c r="I89" s="60">
        <v>80438.6</v>
      </c>
      <c r="J89" s="65">
        <f t="shared" si="12"/>
        <v>96.91654477588563</v>
      </c>
    </row>
    <row r="90" spans="1:10" ht="12.75">
      <c r="A90" s="27">
        <f t="shared" si="15"/>
        <v>79</v>
      </c>
      <c r="B90" s="123" t="s">
        <v>85</v>
      </c>
      <c r="C90" s="28">
        <v>810</v>
      </c>
      <c r="D90" s="31" t="s">
        <v>86</v>
      </c>
      <c r="E90" s="39"/>
      <c r="F90" s="28"/>
      <c r="G90" s="41">
        <f aca="true" t="shared" si="17" ref="G90:H95">G91</f>
        <v>300310</v>
      </c>
      <c r="H90" s="60">
        <f t="shared" si="17"/>
        <v>300310</v>
      </c>
      <c r="I90" s="60">
        <f t="shared" si="14"/>
        <v>300310</v>
      </c>
      <c r="J90" s="65">
        <f t="shared" si="12"/>
        <v>100</v>
      </c>
    </row>
    <row r="91" spans="1:10" ht="12.75">
      <c r="A91" s="27">
        <f t="shared" si="15"/>
        <v>80</v>
      </c>
      <c r="B91" s="123" t="s">
        <v>87</v>
      </c>
      <c r="C91" s="28">
        <v>810</v>
      </c>
      <c r="D91" s="31" t="s">
        <v>88</v>
      </c>
      <c r="E91" s="39"/>
      <c r="F91" s="28"/>
      <c r="G91" s="41">
        <f t="shared" si="17"/>
        <v>300310</v>
      </c>
      <c r="H91" s="60">
        <f t="shared" si="17"/>
        <v>300310</v>
      </c>
      <c r="I91" s="60">
        <f t="shared" si="14"/>
        <v>300310</v>
      </c>
      <c r="J91" s="65">
        <f t="shared" si="12"/>
        <v>100</v>
      </c>
    </row>
    <row r="92" spans="1:10" ht="63.75" customHeight="1">
      <c r="A92" s="27">
        <f t="shared" si="15"/>
        <v>81</v>
      </c>
      <c r="B92" s="29" t="s">
        <v>172</v>
      </c>
      <c r="C92" s="28">
        <v>810</v>
      </c>
      <c r="D92" s="31" t="s">
        <v>88</v>
      </c>
      <c r="E92" s="39" t="s">
        <v>109</v>
      </c>
      <c r="F92" s="28"/>
      <c r="G92" s="41">
        <f t="shared" si="17"/>
        <v>300310</v>
      </c>
      <c r="H92" s="60">
        <f t="shared" si="17"/>
        <v>300310</v>
      </c>
      <c r="I92" s="60">
        <f t="shared" si="14"/>
        <v>300310</v>
      </c>
      <c r="J92" s="65">
        <f t="shared" si="12"/>
        <v>100</v>
      </c>
    </row>
    <row r="93" spans="1:10" ht="25.5">
      <c r="A93" s="27">
        <f t="shared" si="15"/>
        <v>82</v>
      </c>
      <c r="B93" s="29" t="s">
        <v>179</v>
      </c>
      <c r="C93" s="28">
        <v>810</v>
      </c>
      <c r="D93" s="31" t="s">
        <v>88</v>
      </c>
      <c r="E93" s="39" t="s">
        <v>124</v>
      </c>
      <c r="F93" s="28"/>
      <c r="G93" s="41">
        <f t="shared" si="17"/>
        <v>300310</v>
      </c>
      <c r="H93" s="60">
        <f t="shared" si="17"/>
        <v>300310</v>
      </c>
      <c r="I93" s="60">
        <f t="shared" si="14"/>
        <v>300310</v>
      </c>
      <c r="J93" s="65">
        <f t="shared" si="12"/>
        <v>100</v>
      </c>
    </row>
    <row r="94" spans="1:10" ht="207.75" customHeight="1">
      <c r="A94" s="27">
        <f t="shared" si="15"/>
        <v>83</v>
      </c>
      <c r="B94" s="16" t="s">
        <v>180</v>
      </c>
      <c r="C94" s="28">
        <v>810</v>
      </c>
      <c r="D94" s="31" t="s">
        <v>88</v>
      </c>
      <c r="E94" s="39" t="s">
        <v>125</v>
      </c>
      <c r="F94" s="28"/>
      <c r="G94" s="41">
        <f t="shared" si="17"/>
        <v>300310</v>
      </c>
      <c r="H94" s="60">
        <f t="shared" si="17"/>
        <v>300310</v>
      </c>
      <c r="I94" s="60">
        <f t="shared" si="14"/>
        <v>300310</v>
      </c>
      <c r="J94" s="65">
        <f t="shared" si="12"/>
        <v>100</v>
      </c>
    </row>
    <row r="95" spans="1:10" ht="16.5" customHeight="1">
      <c r="A95" s="27">
        <f t="shared" si="15"/>
        <v>84</v>
      </c>
      <c r="B95" s="33" t="s">
        <v>126</v>
      </c>
      <c r="C95" s="28">
        <v>810</v>
      </c>
      <c r="D95" s="31" t="s">
        <v>88</v>
      </c>
      <c r="E95" s="39" t="s">
        <v>125</v>
      </c>
      <c r="F95" s="28">
        <v>500</v>
      </c>
      <c r="G95" s="41">
        <f t="shared" si="17"/>
        <v>300310</v>
      </c>
      <c r="H95" s="60">
        <f t="shared" si="17"/>
        <v>300310</v>
      </c>
      <c r="I95" s="60">
        <f t="shared" si="14"/>
        <v>300310</v>
      </c>
      <c r="J95" s="65">
        <f t="shared" si="12"/>
        <v>100</v>
      </c>
    </row>
    <row r="96" spans="1:10" ht="16.5" customHeight="1">
      <c r="A96" s="27">
        <f t="shared" si="15"/>
        <v>85</v>
      </c>
      <c r="B96" s="123" t="s">
        <v>53</v>
      </c>
      <c r="C96" s="28">
        <v>810</v>
      </c>
      <c r="D96" s="31" t="s">
        <v>88</v>
      </c>
      <c r="E96" s="39" t="s">
        <v>125</v>
      </c>
      <c r="F96" s="28">
        <v>540</v>
      </c>
      <c r="G96" s="41">
        <v>300310</v>
      </c>
      <c r="H96" s="60">
        <v>300310</v>
      </c>
      <c r="I96" s="60">
        <v>300310</v>
      </c>
      <c r="J96" s="65">
        <f aca="true" t="shared" si="18" ref="J96:J103">I96/H96*100</f>
        <v>100</v>
      </c>
    </row>
    <row r="97" spans="1:10" ht="46.5" customHeight="1">
      <c r="A97" s="27">
        <f t="shared" si="15"/>
        <v>86</v>
      </c>
      <c r="B97" s="145" t="s">
        <v>198</v>
      </c>
      <c r="C97" s="28">
        <v>810</v>
      </c>
      <c r="D97" s="31" t="s">
        <v>197</v>
      </c>
      <c r="E97" s="39"/>
      <c r="F97" s="28"/>
      <c r="G97" s="41">
        <f aca="true" t="shared" si="19" ref="G97:H102">G98</f>
        <v>26404</v>
      </c>
      <c r="H97" s="60">
        <f t="shared" si="19"/>
        <v>26404</v>
      </c>
      <c r="I97" s="60">
        <f t="shared" si="14"/>
        <v>26404</v>
      </c>
      <c r="J97" s="65">
        <f t="shared" si="18"/>
        <v>100</v>
      </c>
    </row>
    <row r="98" spans="1:10" ht="29.25" customHeight="1">
      <c r="A98" s="27">
        <f t="shared" si="15"/>
        <v>87</v>
      </c>
      <c r="B98" s="145" t="s">
        <v>192</v>
      </c>
      <c r="C98" s="28">
        <v>810</v>
      </c>
      <c r="D98" s="31" t="s">
        <v>193</v>
      </c>
      <c r="E98" s="39"/>
      <c r="F98" s="28"/>
      <c r="G98" s="41">
        <f t="shared" si="19"/>
        <v>26404</v>
      </c>
      <c r="H98" s="60">
        <f t="shared" si="19"/>
        <v>26404</v>
      </c>
      <c r="I98" s="60">
        <f t="shared" si="14"/>
        <v>26404</v>
      </c>
      <c r="J98" s="65">
        <f t="shared" si="18"/>
        <v>100</v>
      </c>
    </row>
    <row r="99" spans="1:10" ht="25.5" customHeight="1">
      <c r="A99" s="27">
        <f t="shared" si="15"/>
        <v>88</v>
      </c>
      <c r="B99" s="146" t="s">
        <v>100</v>
      </c>
      <c r="C99" s="28">
        <v>810</v>
      </c>
      <c r="D99" s="31" t="s">
        <v>193</v>
      </c>
      <c r="E99" s="39" t="s">
        <v>196</v>
      </c>
      <c r="F99" s="28"/>
      <c r="G99" s="41">
        <f t="shared" si="19"/>
        <v>26404</v>
      </c>
      <c r="H99" s="60">
        <f t="shared" si="19"/>
        <v>26404</v>
      </c>
      <c r="I99" s="60">
        <f t="shared" si="14"/>
        <v>26404</v>
      </c>
      <c r="J99" s="65">
        <f t="shared" si="18"/>
        <v>100</v>
      </c>
    </row>
    <row r="100" spans="1:10" ht="32.25" customHeight="1">
      <c r="A100" s="27">
        <f t="shared" si="15"/>
        <v>89</v>
      </c>
      <c r="B100" s="33" t="s">
        <v>161</v>
      </c>
      <c r="C100" s="28">
        <v>810</v>
      </c>
      <c r="D100" s="31" t="s">
        <v>193</v>
      </c>
      <c r="E100" s="39" t="s">
        <v>196</v>
      </c>
      <c r="F100" s="28"/>
      <c r="G100" s="41">
        <f t="shared" si="19"/>
        <v>26404</v>
      </c>
      <c r="H100" s="60">
        <f t="shared" si="19"/>
        <v>26404</v>
      </c>
      <c r="I100" s="60">
        <f t="shared" si="14"/>
        <v>26404</v>
      </c>
      <c r="J100" s="65">
        <f t="shared" si="18"/>
        <v>100</v>
      </c>
    </row>
    <row r="101" spans="1:10" ht="142.5" customHeight="1">
      <c r="A101" s="27">
        <f t="shared" si="15"/>
        <v>90</v>
      </c>
      <c r="B101" s="33" t="s">
        <v>195</v>
      </c>
      <c r="C101" s="28">
        <v>810</v>
      </c>
      <c r="D101" s="31" t="s">
        <v>193</v>
      </c>
      <c r="E101" s="39" t="s">
        <v>194</v>
      </c>
      <c r="F101" s="28"/>
      <c r="G101" s="41">
        <f t="shared" si="19"/>
        <v>26404</v>
      </c>
      <c r="H101" s="60">
        <f t="shared" si="19"/>
        <v>26404</v>
      </c>
      <c r="I101" s="60">
        <f t="shared" si="14"/>
        <v>26404</v>
      </c>
      <c r="J101" s="65">
        <f t="shared" si="18"/>
        <v>100</v>
      </c>
    </row>
    <row r="102" spans="1:10" ht="16.5" customHeight="1">
      <c r="A102" s="27">
        <f t="shared" si="15"/>
        <v>91</v>
      </c>
      <c r="B102" s="33" t="s">
        <v>126</v>
      </c>
      <c r="C102" s="28">
        <v>810</v>
      </c>
      <c r="D102" s="31" t="s">
        <v>193</v>
      </c>
      <c r="E102" s="39" t="s">
        <v>194</v>
      </c>
      <c r="F102" s="28">
        <v>500</v>
      </c>
      <c r="G102" s="41">
        <f t="shared" si="19"/>
        <v>26404</v>
      </c>
      <c r="H102" s="60">
        <f t="shared" si="19"/>
        <v>26404</v>
      </c>
      <c r="I102" s="60">
        <f t="shared" si="14"/>
        <v>26404</v>
      </c>
      <c r="J102" s="65">
        <f t="shared" si="18"/>
        <v>100</v>
      </c>
    </row>
    <row r="103" spans="1:10" ht="16.5" customHeight="1">
      <c r="A103" s="27">
        <f t="shared" si="15"/>
        <v>92</v>
      </c>
      <c r="B103" s="123" t="s">
        <v>53</v>
      </c>
      <c r="C103" s="28">
        <v>810</v>
      </c>
      <c r="D103" s="31" t="s">
        <v>193</v>
      </c>
      <c r="E103" s="39" t="s">
        <v>194</v>
      </c>
      <c r="F103" s="28">
        <v>540</v>
      </c>
      <c r="G103" s="41">
        <v>26404</v>
      </c>
      <c r="H103" s="60">
        <v>26404</v>
      </c>
      <c r="I103" s="60">
        <f t="shared" si="14"/>
        <v>26404</v>
      </c>
      <c r="J103" s="65">
        <f t="shared" si="18"/>
        <v>100</v>
      </c>
    </row>
    <row r="104" spans="1:10" ht="12.75">
      <c r="A104" s="213" t="s">
        <v>54</v>
      </c>
      <c r="B104" s="180"/>
      <c r="C104" s="28"/>
      <c r="D104" s="53"/>
      <c r="E104" s="52"/>
      <c r="F104" s="28"/>
      <c r="G104" s="57">
        <f>G12</f>
        <v>5128009</v>
      </c>
      <c r="H104" s="60">
        <f>H12</f>
        <v>5348392.43</v>
      </c>
      <c r="I104" s="60">
        <f>I12</f>
        <v>5322417.17</v>
      </c>
      <c r="J104" s="65">
        <f t="shared" si="12"/>
        <v>99.51433518875129</v>
      </c>
    </row>
    <row r="105" spans="1:3" ht="12.75">
      <c r="A105" s="22"/>
      <c r="C105" s="72"/>
    </row>
    <row r="106" ht="12.75">
      <c r="A106" s="22"/>
    </row>
    <row r="107" spans="1:7" ht="12.75">
      <c r="A107" s="75"/>
      <c r="B107" s="150"/>
      <c r="C107" s="73"/>
      <c r="D107" s="73"/>
      <c r="E107" s="79"/>
      <c r="F107" s="73"/>
      <c r="G107" s="73"/>
    </row>
  </sheetData>
  <sheetProtection/>
  <mergeCells count="17">
    <mergeCell ref="A1:J1"/>
    <mergeCell ref="A2:J2"/>
    <mergeCell ref="A3:J3"/>
    <mergeCell ref="A104:B104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5:I5"/>
    <mergeCell ref="A6:G6"/>
    <mergeCell ref="A7:I7"/>
  </mergeCells>
  <printOptions/>
  <pageMargins left="0.3937007874015748" right="0.1968503937007874" top="0" bottom="0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07">
      <selection activeCell="A19" sqref="A19:A110"/>
    </sheetView>
  </sheetViews>
  <sheetFormatPr defaultColWidth="9.25390625" defaultRowHeight="12.75"/>
  <cols>
    <col min="1" max="1" width="4.875" style="131" customWidth="1"/>
    <col min="2" max="2" width="32.75390625" style="131" customWidth="1"/>
    <col min="3" max="3" width="11.25390625" style="131" customWidth="1"/>
    <col min="4" max="4" width="4.75390625" style="131" customWidth="1"/>
    <col min="5" max="5" width="6.00390625" style="131" customWidth="1"/>
    <col min="6" max="6" width="11.125" style="131" customWidth="1"/>
    <col min="7" max="8" width="11.00390625" style="131" customWidth="1"/>
    <col min="9" max="9" width="5.875" style="125" customWidth="1"/>
    <col min="10" max="16384" width="9.25390625" style="125" customWidth="1"/>
  </cols>
  <sheetData>
    <row r="1" spans="1:6" ht="0.75" customHeight="1">
      <c r="A1" s="126"/>
      <c r="B1" s="126"/>
      <c r="C1" s="197"/>
      <c r="D1" s="197"/>
      <c r="E1" s="197"/>
      <c r="F1" s="197"/>
    </row>
    <row r="2" spans="1:6" ht="12.75" hidden="1">
      <c r="A2" s="126"/>
      <c r="B2" s="225"/>
      <c r="C2" s="225"/>
      <c r="D2" s="225"/>
      <c r="E2" s="225"/>
      <c r="F2" s="225"/>
    </row>
    <row r="3" spans="1:9" ht="12.75">
      <c r="A3" s="151" t="s">
        <v>127</v>
      </c>
      <c r="B3" s="197" t="s">
        <v>128</v>
      </c>
      <c r="C3" s="197"/>
      <c r="D3" s="197"/>
      <c r="E3" s="197"/>
      <c r="F3" s="197"/>
      <c r="G3" s="197"/>
      <c r="H3" s="197"/>
      <c r="I3" s="197"/>
    </row>
    <row r="4" spans="1:10" ht="24.75" customHeight="1">
      <c r="A4" s="218" t="s">
        <v>186</v>
      </c>
      <c r="B4" s="218"/>
      <c r="C4" s="218"/>
      <c r="D4" s="218"/>
      <c r="E4" s="218"/>
      <c r="F4" s="218"/>
      <c r="G4" s="218"/>
      <c r="H4" s="218"/>
      <c r="I4" s="218"/>
      <c r="J4" s="128"/>
    </row>
    <row r="5" spans="1:10" ht="12.75">
      <c r="A5" s="218" t="s">
        <v>187</v>
      </c>
      <c r="B5" s="218"/>
      <c r="C5" s="218"/>
      <c r="D5" s="218"/>
      <c r="E5" s="218"/>
      <c r="F5" s="218"/>
      <c r="G5" s="218"/>
      <c r="H5" s="218"/>
      <c r="I5" s="218"/>
      <c r="J5" s="128"/>
    </row>
    <row r="6" spans="1:8" ht="15" customHeight="1">
      <c r="A6" s="151"/>
      <c r="B6" s="5"/>
      <c r="C6" s="5"/>
      <c r="D6" s="5"/>
      <c r="E6" s="5"/>
      <c r="F6" s="5"/>
      <c r="G6" s="5"/>
      <c r="H6" s="5"/>
    </row>
    <row r="7" spans="1:9" ht="9" customHeight="1">
      <c r="A7" s="151"/>
      <c r="B7" s="5"/>
      <c r="C7" s="197"/>
      <c r="D7" s="197"/>
      <c r="E7" s="197"/>
      <c r="F7" s="197"/>
      <c r="G7" s="197"/>
      <c r="H7" s="197"/>
      <c r="I7" s="151"/>
    </row>
    <row r="8" spans="1:9" ht="12" customHeight="1" hidden="1">
      <c r="A8" s="151"/>
      <c r="B8" s="5"/>
      <c r="C8" s="218"/>
      <c r="D8" s="218"/>
      <c r="E8" s="218"/>
      <c r="F8" s="218"/>
      <c r="G8" s="218"/>
      <c r="H8" s="218"/>
      <c r="I8" s="128"/>
    </row>
    <row r="9" spans="1:9" ht="12" customHeight="1" hidden="1">
      <c r="A9" s="151"/>
      <c r="B9" s="5"/>
      <c r="C9" s="218"/>
      <c r="D9" s="218"/>
      <c r="E9" s="218"/>
      <c r="F9" s="218"/>
      <c r="G9" s="218"/>
      <c r="H9" s="218"/>
      <c r="I9" s="128"/>
    </row>
    <row r="10" spans="1:6" ht="18" customHeight="1" hidden="1">
      <c r="A10" s="151"/>
      <c r="B10" s="151"/>
      <c r="C10" s="151"/>
      <c r="D10" s="151"/>
      <c r="E10" s="151"/>
      <c r="F10" s="151"/>
    </row>
    <row r="11" spans="1:8" ht="13.5" customHeight="1">
      <c r="A11" s="151"/>
      <c r="B11" s="226" t="s">
        <v>268</v>
      </c>
      <c r="C11" s="226"/>
      <c r="D11" s="226"/>
      <c r="E11" s="226"/>
      <c r="F11" s="226"/>
      <c r="G11" s="226"/>
      <c r="H11" s="226"/>
    </row>
    <row r="12" spans="1:8" ht="42.75" customHeight="1">
      <c r="A12" s="151"/>
      <c r="B12" s="226"/>
      <c r="C12" s="226"/>
      <c r="D12" s="226"/>
      <c r="E12" s="226"/>
      <c r="F12" s="226"/>
      <c r="G12" s="226"/>
      <c r="H12" s="226"/>
    </row>
    <row r="13" spans="1:6" ht="6" customHeight="1">
      <c r="A13" s="152"/>
      <c r="B13" s="152"/>
      <c r="C13" s="152"/>
      <c r="D13" s="152"/>
      <c r="E13" s="152"/>
      <c r="F13" s="152"/>
    </row>
    <row r="14" spans="1:9" ht="15" customHeight="1">
      <c r="A14" s="219" t="s">
        <v>129</v>
      </c>
      <c r="B14" s="222" t="s">
        <v>90</v>
      </c>
      <c r="C14" s="222" t="s">
        <v>92</v>
      </c>
      <c r="D14" s="222" t="s">
        <v>93</v>
      </c>
      <c r="E14" s="222" t="s">
        <v>57</v>
      </c>
      <c r="F14" s="205" t="s">
        <v>16</v>
      </c>
      <c r="G14" s="205" t="s">
        <v>17</v>
      </c>
      <c r="H14" s="205" t="s">
        <v>18</v>
      </c>
      <c r="I14" s="205" t="s">
        <v>37</v>
      </c>
    </row>
    <row r="15" spans="1:9" ht="12.75" customHeight="1">
      <c r="A15" s="220"/>
      <c r="B15" s="223"/>
      <c r="C15" s="223"/>
      <c r="D15" s="223"/>
      <c r="E15" s="223"/>
      <c r="F15" s="206"/>
      <c r="G15" s="206"/>
      <c r="H15" s="206"/>
      <c r="I15" s="205"/>
    </row>
    <row r="16" spans="1:9" ht="27" customHeight="1">
      <c r="A16" s="221"/>
      <c r="B16" s="224"/>
      <c r="C16" s="224"/>
      <c r="D16" s="224"/>
      <c r="E16" s="224"/>
      <c r="F16" s="206"/>
      <c r="G16" s="206"/>
      <c r="H16" s="206"/>
      <c r="I16" s="205"/>
    </row>
    <row r="17" spans="1:9" ht="12.75">
      <c r="A17" s="63"/>
      <c r="B17" s="63">
        <v>1</v>
      </c>
      <c r="C17" s="63">
        <v>2</v>
      </c>
      <c r="D17" s="63">
        <v>3</v>
      </c>
      <c r="E17" s="63">
        <v>4</v>
      </c>
      <c r="F17" s="63">
        <v>5</v>
      </c>
      <c r="G17" s="63">
        <v>5</v>
      </c>
      <c r="H17" s="63">
        <v>5</v>
      </c>
      <c r="I17" s="153">
        <v>6</v>
      </c>
    </row>
    <row r="18" spans="1:9" ht="67.5" customHeight="1">
      <c r="A18" s="63">
        <v>1</v>
      </c>
      <c r="B18" s="49" t="s">
        <v>172</v>
      </c>
      <c r="C18" s="62">
        <v>100000000</v>
      </c>
      <c r="D18" s="63"/>
      <c r="E18" s="64"/>
      <c r="F18" s="32">
        <f>F19+F30+F51+F41</f>
        <v>680680</v>
      </c>
      <c r="G18" s="32">
        <f>G19+G30+G51+G41</f>
        <v>661638.01</v>
      </c>
      <c r="H18" s="32">
        <f>H19+H30+H51+H41</f>
        <v>657208.73</v>
      </c>
      <c r="I18" s="154">
        <f>H18/G18*100</f>
        <v>99.33055841214443</v>
      </c>
    </row>
    <row r="19" spans="1:9" ht="27.75" customHeight="1">
      <c r="A19" s="63">
        <f>A18+1</f>
        <v>2</v>
      </c>
      <c r="B19" s="49" t="s">
        <v>165</v>
      </c>
      <c r="C19" s="62">
        <v>110000000</v>
      </c>
      <c r="D19" s="63"/>
      <c r="E19" s="64"/>
      <c r="F19" s="32">
        <f>F20+F25</f>
        <v>178523</v>
      </c>
      <c r="G19" s="32">
        <f>G20+G25</f>
        <v>92762.8</v>
      </c>
      <c r="H19" s="32">
        <f>H20+H25</f>
        <v>90203.6</v>
      </c>
      <c r="I19" s="154">
        <f aca="true" t="shared" si="0" ref="I19:I66">H19/G19*100</f>
        <v>97.24113545516092</v>
      </c>
    </row>
    <row r="20" spans="1:9" ht="101.25" customHeight="1">
      <c r="A20" s="63">
        <f aca="true" t="shared" si="1" ref="A20:A83">A19+1</f>
        <v>3</v>
      </c>
      <c r="B20" s="49" t="s">
        <v>181</v>
      </c>
      <c r="C20" s="62">
        <v>110081010</v>
      </c>
      <c r="D20" s="63"/>
      <c r="E20" s="64"/>
      <c r="F20" s="32">
        <f aca="true" t="shared" si="2" ref="F20:H23">F21</f>
        <v>168523</v>
      </c>
      <c r="G20" s="32">
        <f t="shared" si="2"/>
        <v>82997.8</v>
      </c>
      <c r="H20" s="32">
        <f t="shared" si="2"/>
        <v>80438.6</v>
      </c>
      <c r="I20" s="154">
        <f t="shared" si="0"/>
        <v>96.91654477588563</v>
      </c>
    </row>
    <row r="21" spans="1:9" ht="29.25" customHeight="1">
      <c r="A21" s="63">
        <f t="shared" si="1"/>
        <v>4</v>
      </c>
      <c r="B21" s="49" t="s">
        <v>102</v>
      </c>
      <c r="C21" s="62">
        <v>110081010</v>
      </c>
      <c r="D21" s="63">
        <v>200</v>
      </c>
      <c r="E21" s="64"/>
      <c r="F21" s="32">
        <f t="shared" si="2"/>
        <v>168523</v>
      </c>
      <c r="G21" s="32">
        <f t="shared" si="2"/>
        <v>82997.8</v>
      </c>
      <c r="H21" s="32">
        <f t="shared" si="2"/>
        <v>80438.6</v>
      </c>
      <c r="I21" s="154">
        <f t="shared" si="0"/>
        <v>96.91654477588563</v>
      </c>
    </row>
    <row r="22" spans="1:9" ht="38.25">
      <c r="A22" s="63">
        <f t="shared" si="1"/>
        <v>5</v>
      </c>
      <c r="B22" s="49" t="s">
        <v>103</v>
      </c>
      <c r="C22" s="62">
        <v>110081010</v>
      </c>
      <c r="D22" s="63">
        <v>240</v>
      </c>
      <c r="E22" s="64"/>
      <c r="F22" s="32">
        <f t="shared" si="2"/>
        <v>168523</v>
      </c>
      <c r="G22" s="32">
        <f t="shared" si="2"/>
        <v>82997.8</v>
      </c>
      <c r="H22" s="32">
        <f t="shared" si="2"/>
        <v>80438.6</v>
      </c>
      <c r="I22" s="154">
        <f t="shared" si="0"/>
        <v>96.91654477588563</v>
      </c>
    </row>
    <row r="23" spans="1:9" ht="12.75">
      <c r="A23" s="63">
        <f t="shared" si="1"/>
        <v>6</v>
      </c>
      <c r="B23" s="49" t="s">
        <v>79</v>
      </c>
      <c r="C23" s="62">
        <v>110081010</v>
      </c>
      <c r="D23" s="63">
        <v>240</v>
      </c>
      <c r="E23" s="64" t="s">
        <v>80</v>
      </c>
      <c r="F23" s="32">
        <f>F24</f>
        <v>168523</v>
      </c>
      <c r="G23" s="32">
        <f t="shared" si="2"/>
        <v>82997.8</v>
      </c>
      <c r="H23" s="32">
        <f t="shared" si="2"/>
        <v>80438.6</v>
      </c>
      <c r="I23" s="154">
        <f t="shared" si="0"/>
        <v>96.91654477588563</v>
      </c>
    </row>
    <row r="24" spans="1:9" ht="12" customHeight="1">
      <c r="A24" s="63">
        <f t="shared" si="1"/>
        <v>7</v>
      </c>
      <c r="B24" s="49" t="s">
        <v>83</v>
      </c>
      <c r="C24" s="62">
        <v>110081010</v>
      </c>
      <c r="D24" s="63">
        <v>240</v>
      </c>
      <c r="E24" s="64" t="s">
        <v>84</v>
      </c>
      <c r="F24" s="32">
        <v>168523</v>
      </c>
      <c r="G24" s="32">
        <v>82997.8</v>
      </c>
      <c r="H24" s="32">
        <v>80438.6</v>
      </c>
      <c r="I24" s="154">
        <f t="shared" si="0"/>
        <v>96.91654477588563</v>
      </c>
    </row>
    <row r="25" spans="1:9" ht="147" customHeight="1">
      <c r="A25" s="63">
        <f t="shared" si="1"/>
        <v>8</v>
      </c>
      <c r="B25" s="37" t="s">
        <v>178</v>
      </c>
      <c r="C25" s="141">
        <v>110083010</v>
      </c>
      <c r="D25" s="47"/>
      <c r="E25" s="48"/>
      <c r="F25" s="36">
        <f aca="true" t="shared" si="3" ref="F25:H28">F26</f>
        <v>10000</v>
      </c>
      <c r="G25" s="36">
        <f t="shared" si="3"/>
        <v>9765</v>
      </c>
      <c r="H25" s="36">
        <f t="shared" si="3"/>
        <v>9765</v>
      </c>
      <c r="I25" s="154">
        <f t="shared" si="0"/>
        <v>100</v>
      </c>
    </row>
    <row r="26" spans="1:9" ht="27" customHeight="1">
      <c r="A26" s="63">
        <f t="shared" si="1"/>
        <v>9</v>
      </c>
      <c r="B26" s="49" t="s">
        <v>102</v>
      </c>
      <c r="C26" s="141">
        <v>110083010</v>
      </c>
      <c r="D26" s="63">
        <v>200</v>
      </c>
      <c r="E26" s="48"/>
      <c r="F26" s="36">
        <f t="shared" si="3"/>
        <v>10000</v>
      </c>
      <c r="G26" s="36">
        <f t="shared" si="3"/>
        <v>9765</v>
      </c>
      <c r="H26" s="36">
        <f t="shared" si="3"/>
        <v>9765</v>
      </c>
      <c r="I26" s="154">
        <f t="shared" si="0"/>
        <v>100</v>
      </c>
    </row>
    <row r="27" spans="1:9" ht="27" customHeight="1">
      <c r="A27" s="63">
        <f t="shared" si="1"/>
        <v>10</v>
      </c>
      <c r="B27" s="49" t="s">
        <v>103</v>
      </c>
      <c r="C27" s="141">
        <v>110083010</v>
      </c>
      <c r="D27" s="63">
        <v>240</v>
      </c>
      <c r="E27" s="48"/>
      <c r="F27" s="36">
        <f t="shared" si="3"/>
        <v>10000</v>
      </c>
      <c r="G27" s="36">
        <f t="shared" si="3"/>
        <v>9765</v>
      </c>
      <c r="H27" s="36">
        <f t="shared" si="3"/>
        <v>9765</v>
      </c>
      <c r="I27" s="154">
        <f t="shared" si="0"/>
        <v>100</v>
      </c>
    </row>
    <row r="28" spans="1:9" ht="18.75" customHeight="1">
      <c r="A28" s="63">
        <f t="shared" si="1"/>
        <v>11</v>
      </c>
      <c r="B28" s="49" t="s">
        <v>79</v>
      </c>
      <c r="C28" s="141">
        <v>110083010</v>
      </c>
      <c r="D28" s="63">
        <v>240</v>
      </c>
      <c r="E28" s="48" t="s">
        <v>80</v>
      </c>
      <c r="F28" s="36">
        <f t="shared" si="3"/>
        <v>10000</v>
      </c>
      <c r="G28" s="36">
        <f t="shared" si="3"/>
        <v>9765</v>
      </c>
      <c r="H28" s="36">
        <f t="shared" si="3"/>
        <v>9765</v>
      </c>
      <c r="I28" s="154">
        <f t="shared" si="0"/>
        <v>100</v>
      </c>
    </row>
    <row r="29" spans="1:9" ht="18.75" customHeight="1">
      <c r="A29" s="63">
        <f t="shared" si="1"/>
        <v>12</v>
      </c>
      <c r="B29" s="38" t="s">
        <v>81</v>
      </c>
      <c r="C29" s="141">
        <v>110083010</v>
      </c>
      <c r="D29" s="63">
        <v>240</v>
      </c>
      <c r="E29" s="48" t="s">
        <v>82</v>
      </c>
      <c r="F29" s="36">
        <v>10000</v>
      </c>
      <c r="G29" s="36">
        <v>9765</v>
      </c>
      <c r="H29" s="36">
        <v>9765</v>
      </c>
      <c r="I29" s="154">
        <f t="shared" si="0"/>
        <v>100</v>
      </c>
    </row>
    <row r="30" spans="1:9" ht="37.5" customHeight="1">
      <c r="A30" s="63">
        <f t="shared" si="1"/>
        <v>13</v>
      </c>
      <c r="B30" s="49" t="s">
        <v>182</v>
      </c>
      <c r="C30" s="62">
        <v>120000000</v>
      </c>
      <c r="D30" s="63"/>
      <c r="E30" s="64"/>
      <c r="F30" s="32">
        <f>F31+F36</f>
        <v>127600</v>
      </c>
      <c r="G30" s="32">
        <f>G31+G36</f>
        <v>153335.91</v>
      </c>
      <c r="H30" s="32">
        <f>H31+H36</f>
        <v>151465.83</v>
      </c>
      <c r="I30" s="154">
        <f t="shared" si="0"/>
        <v>98.7804031032261</v>
      </c>
    </row>
    <row r="31" spans="1:9" ht="144" customHeight="1">
      <c r="A31" s="63">
        <f t="shared" si="1"/>
        <v>14</v>
      </c>
      <c r="B31" s="155" t="s">
        <v>176</v>
      </c>
      <c r="C31" s="62">
        <v>120081020</v>
      </c>
      <c r="D31" s="63"/>
      <c r="E31" s="64"/>
      <c r="F31" s="32">
        <f>F35</f>
        <v>15000</v>
      </c>
      <c r="G31" s="32">
        <f>G35</f>
        <v>0</v>
      </c>
      <c r="H31" s="32">
        <f aca="true" t="shared" si="4" ref="H31:H66">G31</f>
        <v>0</v>
      </c>
      <c r="I31" s="154">
        <v>0</v>
      </c>
    </row>
    <row r="32" spans="1:9" ht="14.25" customHeight="1">
      <c r="A32" s="63">
        <f t="shared" si="1"/>
        <v>15</v>
      </c>
      <c r="B32" s="49" t="s">
        <v>102</v>
      </c>
      <c r="C32" s="62">
        <v>120081020</v>
      </c>
      <c r="D32" s="63">
        <v>200</v>
      </c>
      <c r="E32" s="64"/>
      <c r="F32" s="32">
        <f aca="true" t="shared" si="5" ref="F32:G34">F33</f>
        <v>15000</v>
      </c>
      <c r="G32" s="32">
        <f t="shared" si="5"/>
        <v>0</v>
      </c>
      <c r="H32" s="32">
        <f t="shared" si="4"/>
        <v>0</v>
      </c>
      <c r="I32" s="154">
        <v>0</v>
      </c>
    </row>
    <row r="33" spans="1:9" ht="42" customHeight="1">
      <c r="A33" s="63">
        <f t="shared" si="1"/>
        <v>16</v>
      </c>
      <c r="B33" s="49" t="s">
        <v>103</v>
      </c>
      <c r="C33" s="62">
        <v>120081020</v>
      </c>
      <c r="D33" s="63">
        <v>240</v>
      </c>
      <c r="E33" s="64"/>
      <c r="F33" s="32">
        <f t="shared" si="5"/>
        <v>15000</v>
      </c>
      <c r="G33" s="32">
        <f t="shared" si="5"/>
        <v>0</v>
      </c>
      <c r="H33" s="32">
        <f t="shared" si="4"/>
        <v>0</v>
      </c>
      <c r="I33" s="154">
        <v>0</v>
      </c>
    </row>
    <row r="34" spans="1:9" ht="15.75" customHeight="1">
      <c r="A34" s="63">
        <f t="shared" si="1"/>
        <v>17</v>
      </c>
      <c r="B34" s="49" t="s">
        <v>75</v>
      </c>
      <c r="C34" s="62">
        <v>120081020</v>
      </c>
      <c r="D34" s="63">
        <v>240</v>
      </c>
      <c r="E34" s="64" t="s">
        <v>76</v>
      </c>
      <c r="F34" s="32">
        <f t="shared" si="5"/>
        <v>15000</v>
      </c>
      <c r="G34" s="32">
        <f t="shared" si="5"/>
        <v>0</v>
      </c>
      <c r="H34" s="32">
        <f t="shared" si="4"/>
        <v>0</v>
      </c>
      <c r="I34" s="154">
        <v>0</v>
      </c>
    </row>
    <row r="35" spans="1:9" ht="16.5" customHeight="1">
      <c r="A35" s="63">
        <f t="shared" si="1"/>
        <v>18</v>
      </c>
      <c r="B35" s="49" t="s">
        <v>77</v>
      </c>
      <c r="C35" s="62">
        <v>120081020</v>
      </c>
      <c r="D35" s="63">
        <v>240</v>
      </c>
      <c r="E35" s="64" t="s">
        <v>78</v>
      </c>
      <c r="F35" s="60">
        <v>15000</v>
      </c>
      <c r="G35" s="60">
        <v>0</v>
      </c>
      <c r="H35" s="32">
        <f t="shared" si="4"/>
        <v>0</v>
      </c>
      <c r="I35" s="154">
        <v>0</v>
      </c>
    </row>
    <row r="36" spans="1:9" ht="153.75" customHeight="1">
      <c r="A36" s="63">
        <f t="shared" si="1"/>
        <v>19</v>
      </c>
      <c r="B36" s="49" t="s">
        <v>183</v>
      </c>
      <c r="C36" s="62">
        <v>120081090</v>
      </c>
      <c r="D36" s="63"/>
      <c r="E36" s="64"/>
      <c r="F36" s="32">
        <f>F40</f>
        <v>112600</v>
      </c>
      <c r="G36" s="32">
        <f>G40</f>
        <v>153335.91</v>
      </c>
      <c r="H36" s="32">
        <f>H40</f>
        <v>151465.83</v>
      </c>
      <c r="I36" s="154">
        <f t="shared" si="0"/>
        <v>98.7804031032261</v>
      </c>
    </row>
    <row r="37" spans="1:9" ht="27" customHeight="1">
      <c r="A37" s="63">
        <f t="shared" si="1"/>
        <v>20</v>
      </c>
      <c r="B37" s="49" t="s">
        <v>102</v>
      </c>
      <c r="C37" s="62">
        <v>120081090</v>
      </c>
      <c r="D37" s="63">
        <v>200</v>
      </c>
      <c r="E37" s="64"/>
      <c r="F37" s="32">
        <f aca="true" t="shared" si="6" ref="F37:H39">F38</f>
        <v>112600</v>
      </c>
      <c r="G37" s="32">
        <f t="shared" si="6"/>
        <v>153335.91</v>
      </c>
      <c r="H37" s="32">
        <f t="shared" si="6"/>
        <v>151465.83</v>
      </c>
      <c r="I37" s="154">
        <f t="shared" si="0"/>
        <v>98.7804031032261</v>
      </c>
    </row>
    <row r="38" spans="1:9" ht="27" customHeight="1">
      <c r="A38" s="63">
        <f t="shared" si="1"/>
        <v>21</v>
      </c>
      <c r="B38" s="49" t="s">
        <v>103</v>
      </c>
      <c r="C38" s="62">
        <v>120081090</v>
      </c>
      <c r="D38" s="63">
        <v>240</v>
      </c>
      <c r="E38" s="64"/>
      <c r="F38" s="32">
        <f t="shared" si="6"/>
        <v>112600</v>
      </c>
      <c r="G38" s="32">
        <f t="shared" si="6"/>
        <v>153335.91</v>
      </c>
      <c r="H38" s="32">
        <f t="shared" si="6"/>
        <v>151465.83</v>
      </c>
      <c r="I38" s="154">
        <f t="shared" si="0"/>
        <v>98.7804031032261</v>
      </c>
    </row>
    <row r="39" spans="1:9" ht="15" customHeight="1">
      <c r="A39" s="63">
        <f t="shared" si="1"/>
        <v>22</v>
      </c>
      <c r="B39" s="49" t="s">
        <v>75</v>
      </c>
      <c r="C39" s="62">
        <v>120081090</v>
      </c>
      <c r="D39" s="63">
        <v>240</v>
      </c>
      <c r="E39" s="64" t="s">
        <v>76</v>
      </c>
      <c r="F39" s="32">
        <f t="shared" si="6"/>
        <v>112600</v>
      </c>
      <c r="G39" s="32">
        <f t="shared" si="6"/>
        <v>153335.91</v>
      </c>
      <c r="H39" s="32">
        <f t="shared" si="6"/>
        <v>151465.83</v>
      </c>
      <c r="I39" s="154">
        <f t="shared" si="0"/>
        <v>98.7804031032261</v>
      </c>
    </row>
    <row r="40" spans="1:9" ht="15" customHeight="1">
      <c r="A40" s="63">
        <f t="shared" si="1"/>
        <v>23</v>
      </c>
      <c r="B40" s="49" t="s">
        <v>77</v>
      </c>
      <c r="C40" s="62">
        <v>120081090</v>
      </c>
      <c r="D40" s="63">
        <v>240</v>
      </c>
      <c r="E40" s="64" t="s">
        <v>78</v>
      </c>
      <c r="F40" s="32">
        <v>112600</v>
      </c>
      <c r="G40" s="32">
        <v>153335.91</v>
      </c>
      <c r="H40" s="32">
        <v>151465.83</v>
      </c>
      <c r="I40" s="154">
        <f t="shared" si="0"/>
        <v>98.7804031032261</v>
      </c>
    </row>
    <row r="41" spans="1:9" ht="38.25">
      <c r="A41" s="63">
        <f t="shared" si="1"/>
        <v>24</v>
      </c>
      <c r="B41" s="49" t="s">
        <v>173</v>
      </c>
      <c r="C41" s="64" t="s">
        <v>131</v>
      </c>
      <c r="D41" s="64"/>
      <c r="E41" s="64"/>
      <c r="F41" s="32">
        <f>F46+F42</f>
        <v>74247</v>
      </c>
      <c r="G41" s="32">
        <f>G46+G42</f>
        <v>115229.3</v>
      </c>
      <c r="H41" s="32">
        <f>H46+H42</f>
        <v>115229.3</v>
      </c>
      <c r="I41" s="154">
        <f t="shared" si="0"/>
        <v>100</v>
      </c>
    </row>
    <row r="42" spans="1:9" ht="38.25">
      <c r="A42" s="63">
        <f t="shared" si="1"/>
        <v>25</v>
      </c>
      <c r="B42" s="49" t="s">
        <v>117</v>
      </c>
      <c r="C42" s="64" t="s">
        <v>132</v>
      </c>
      <c r="D42" s="64" t="s">
        <v>114</v>
      </c>
      <c r="E42" s="64"/>
      <c r="F42" s="32">
        <f aca="true" t="shared" si="7" ref="F42:H44">F43</f>
        <v>74247</v>
      </c>
      <c r="G42" s="32">
        <f t="shared" si="7"/>
        <v>109124.3</v>
      </c>
      <c r="H42" s="32">
        <f t="shared" si="7"/>
        <v>109124.3</v>
      </c>
      <c r="I42" s="154">
        <f t="shared" si="0"/>
        <v>100</v>
      </c>
    </row>
    <row r="43" spans="1:9" ht="38.25">
      <c r="A43" s="63">
        <f t="shared" si="1"/>
        <v>26</v>
      </c>
      <c r="B43" s="49" t="s">
        <v>103</v>
      </c>
      <c r="C43" s="64" t="s">
        <v>132</v>
      </c>
      <c r="D43" s="64" t="s">
        <v>115</v>
      </c>
      <c r="E43" s="64"/>
      <c r="F43" s="32">
        <f t="shared" si="7"/>
        <v>74247</v>
      </c>
      <c r="G43" s="32">
        <f t="shared" si="7"/>
        <v>109124.3</v>
      </c>
      <c r="H43" s="32">
        <f t="shared" si="7"/>
        <v>109124.3</v>
      </c>
      <c r="I43" s="154">
        <f t="shared" si="0"/>
        <v>100</v>
      </c>
    </row>
    <row r="44" spans="1:9" ht="25.5">
      <c r="A44" s="63">
        <f t="shared" si="1"/>
        <v>27</v>
      </c>
      <c r="B44" s="49" t="s">
        <v>72</v>
      </c>
      <c r="C44" s="64" t="s">
        <v>132</v>
      </c>
      <c r="D44" s="63">
        <v>240</v>
      </c>
      <c r="E44" s="64" t="s">
        <v>73</v>
      </c>
      <c r="F44" s="32">
        <f t="shared" si="7"/>
        <v>74247</v>
      </c>
      <c r="G44" s="32">
        <f t="shared" si="7"/>
        <v>109124.3</v>
      </c>
      <c r="H44" s="32">
        <f t="shared" si="7"/>
        <v>109124.3</v>
      </c>
      <c r="I44" s="154">
        <f t="shared" si="0"/>
        <v>100</v>
      </c>
    </row>
    <row r="45" spans="1:9" ht="51">
      <c r="A45" s="63">
        <f t="shared" si="1"/>
        <v>28</v>
      </c>
      <c r="B45" s="49" t="s">
        <v>118</v>
      </c>
      <c r="C45" s="64" t="s">
        <v>132</v>
      </c>
      <c r="D45" s="63">
        <v>240</v>
      </c>
      <c r="E45" s="64" t="s">
        <v>74</v>
      </c>
      <c r="F45" s="32">
        <v>74247</v>
      </c>
      <c r="G45" s="32">
        <v>109124.3</v>
      </c>
      <c r="H45" s="32">
        <v>109124.3</v>
      </c>
      <c r="I45" s="154">
        <f t="shared" si="0"/>
        <v>100</v>
      </c>
    </row>
    <row r="46" spans="1:9" ht="140.25">
      <c r="A46" s="63">
        <f t="shared" si="1"/>
        <v>29</v>
      </c>
      <c r="B46" s="156" t="s">
        <v>171</v>
      </c>
      <c r="C46" s="62" t="s">
        <v>119</v>
      </c>
      <c r="D46" s="64"/>
      <c r="E46" s="64"/>
      <c r="F46" s="32">
        <f aca="true" t="shared" si="8" ref="F46:G49">F47</f>
        <v>0</v>
      </c>
      <c r="G46" s="32">
        <f t="shared" si="8"/>
        <v>6105</v>
      </c>
      <c r="H46" s="32">
        <f t="shared" si="4"/>
        <v>6105</v>
      </c>
      <c r="I46" s="154">
        <f t="shared" si="0"/>
        <v>100</v>
      </c>
    </row>
    <row r="47" spans="1:9" ht="38.25">
      <c r="A47" s="63">
        <f t="shared" si="1"/>
        <v>30</v>
      </c>
      <c r="B47" s="49" t="s">
        <v>117</v>
      </c>
      <c r="C47" s="62" t="s">
        <v>119</v>
      </c>
      <c r="D47" s="64" t="s">
        <v>114</v>
      </c>
      <c r="E47" s="64"/>
      <c r="F47" s="32">
        <f t="shared" si="8"/>
        <v>0</v>
      </c>
      <c r="G47" s="32">
        <f t="shared" si="8"/>
        <v>6105</v>
      </c>
      <c r="H47" s="32">
        <f t="shared" si="4"/>
        <v>6105</v>
      </c>
      <c r="I47" s="154">
        <f t="shared" si="0"/>
        <v>100</v>
      </c>
    </row>
    <row r="48" spans="1:9" ht="38.25">
      <c r="A48" s="63">
        <f t="shared" si="1"/>
        <v>31</v>
      </c>
      <c r="B48" s="49" t="s">
        <v>103</v>
      </c>
      <c r="C48" s="62" t="s">
        <v>119</v>
      </c>
      <c r="D48" s="64" t="s">
        <v>115</v>
      </c>
      <c r="E48" s="64"/>
      <c r="F48" s="32">
        <f t="shared" si="8"/>
        <v>0</v>
      </c>
      <c r="G48" s="32">
        <f t="shared" si="8"/>
        <v>6105</v>
      </c>
      <c r="H48" s="32">
        <f t="shared" si="4"/>
        <v>6105</v>
      </c>
      <c r="I48" s="154">
        <f t="shared" si="0"/>
        <v>100</v>
      </c>
    </row>
    <row r="49" spans="1:9" ht="25.5">
      <c r="A49" s="63">
        <f t="shared" si="1"/>
        <v>32</v>
      </c>
      <c r="B49" s="49" t="s">
        <v>72</v>
      </c>
      <c r="C49" s="62" t="s">
        <v>119</v>
      </c>
      <c r="D49" s="63">
        <v>240</v>
      </c>
      <c r="E49" s="64" t="s">
        <v>73</v>
      </c>
      <c r="F49" s="32">
        <f t="shared" si="8"/>
        <v>0</v>
      </c>
      <c r="G49" s="32">
        <f t="shared" si="8"/>
        <v>6105</v>
      </c>
      <c r="H49" s="32">
        <f t="shared" si="4"/>
        <v>6105</v>
      </c>
      <c r="I49" s="154">
        <f t="shared" si="0"/>
        <v>100</v>
      </c>
    </row>
    <row r="50" spans="1:9" ht="52.5" customHeight="1">
      <c r="A50" s="63">
        <f t="shared" si="1"/>
        <v>33</v>
      </c>
      <c r="B50" s="49" t="s">
        <v>118</v>
      </c>
      <c r="C50" s="62" t="s">
        <v>119</v>
      </c>
      <c r="D50" s="63">
        <v>240</v>
      </c>
      <c r="E50" s="64" t="s">
        <v>74</v>
      </c>
      <c r="F50" s="32">
        <v>0</v>
      </c>
      <c r="G50" s="32">
        <v>6105</v>
      </c>
      <c r="H50" s="32">
        <f t="shared" si="4"/>
        <v>6105</v>
      </c>
      <c r="I50" s="154">
        <f t="shared" si="0"/>
        <v>100</v>
      </c>
    </row>
    <row r="51" spans="1:9" ht="24.75" customHeight="1">
      <c r="A51" s="63">
        <f t="shared" si="1"/>
        <v>34</v>
      </c>
      <c r="B51" s="49" t="s">
        <v>184</v>
      </c>
      <c r="C51" s="64" t="s">
        <v>124</v>
      </c>
      <c r="D51" s="63"/>
      <c r="E51" s="64"/>
      <c r="F51" s="32">
        <f aca="true" t="shared" si="9" ref="F51:G53">F52</f>
        <v>300310</v>
      </c>
      <c r="G51" s="32">
        <f t="shared" si="9"/>
        <v>300310</v>
      </c>
      <c r="H51" s="32">
        <f t="shared" si="4"/>
        <v>300310</v>
      </c>
      <c r="I51" s="154">
        <f t="shared" si="0"/>
        <v>100</v>
      </c>
    </row>
    <row r="52" spans="1:9" ht="192" customHeight="1">
      <c r="A52" s="63">
        <f t="shared" si="1"/>
        <v>35</v>
      </c>
      <c r="B52" s="157" t="s">
        <v>180</v>
      </c>
      <c r="C52" s="62">
        <v>140082060</v>
      </c>
      <c r="D52" s="63"/>
      <c r="E52" s="64"/>
      <c r="F52" s="32">
        <f t="shared" si="9"/>
        <v>300310</v>
      </c>
      <c r="G52" s="32">
        <f t="shared" si="9"/>
        <v>300310</v>
      </c>
      <c r="H52" s="32">
        <f t="shared" si="4"/>
        <v>300310</v>
      </c>
      <c r="I52" s="154">
        <f t="shared" si="0"/>
        <v>100</v>
      </c>
    </row>
    <row r="53" spans="1:9" ht="15.75" customHeight="1">
      <c r="A53" s="63">
        <f t="shared" si="1"/>
        <v>36</v>
      </c>
      <c r="B53" s="85" t="s">
        <v>133</v>
      </c>
      <c r="C53" s="62">
        <v>140082060</v>
      </c>
      <c r="D53" s="63">
        <v>500</v>
      </c>
      <c r="E53" s="64"/>
      <c r="F53" s="32">
        <f t="shared" si="9"/>
        <v>300310</v>
      </c>
      <c r="G53" s="32">
        <f t="shared" si="9"/>
        <v>300310</v>
      </c>
      <c r="H53" s="32">
        <f t="shared" si="4"/>
        <v>300310</v>
      </c>
      <c r="I53" s="154">
        <f t="shared" si="0"/>
        <v>100</v>
      </c>
    </row>
    <row r="54" spans="1:9" ht="12.75">
      <c r="A54" s="63">
        <f t="shared" si="1"/>
        <v>37</v>
      </c>
      <c r="B54" s="85" t="s">
        <v>53</v>
      </c>
      <c r="C54" s="62">
        <v>140082060</v>
      </c>
      <c r="D54" s="63">
        <v>540</v>
      </c>
      <c r="E54" s="64"/>
      <c r="F54" s="32">
        <f>+F55</f>
        <v>300310</v>
      </c>
      <c r="G54" s="32">
        <f>+G55</f>
        <v>300310</v>
      </c>
      <c r="H54" s="32">
        <f t="shared" si="4"/>
        <v>300310</v>
      </c>
      <c r="I54" s="154">
        <f t="shared" si="0"/>
        <v>100</v>
      </c>
    </row>
    <row r="55" spans="1:9" ht="12.75">
      <c r="A55" s="63">
        <f t="shared" si="1"/>
        <v>38</v>
      </c>
      <c r="B55" s="85" t="s">
        <v>85</v>
      </c>
      <c r="C55" s="62">
        <v>140082060</v>
      </c>
      <c r="D55" s="63">
        <v>540</v>
      </c>
      <c r="E55" s="64" t="s">
        <v>86</v>
      </c>
      <c r="F55" s="32">
        <f>+F56</f>
        <v>300310</v>
      </c>
      <c r="G55" s="32">
        <f>+G56</f>
        <v>300310</v>
      </c>
      <c r="H55" s="32">
        <f t="shared" si="4"/>
        <v>300310</v>
      </c>
      <c r="I55" s="154">
        <f t="shared" si="0"/>
        <v>100</v>
      </c>
    </row>
    <row r="56" spans="1:9" ht="12.75">
      <c r="A56" s="63">
        <f t="shared" si="1"/>
        <v>39</v>
      </c>
      <c r="B56" s="85" t="s">
        <v>87</v>
      </c>
      <c r="C56" s="62">
        <v>140082060</v>
      </c>
      <c r="D56" s="63">
        <v>540</v>
      </c>
      <c r="E56" s="64" t="s">
        <v>88</v>
      </c>
      <c r="F56" s="32">
        <v>300310</v>
      </c>
      <c r="G56" s="32">
        <v>300310</v>
      </c>
      <c r="H56" s="32">
        <f t="shared" si="4"/>
        <v>300310</v>
      </c>
      <c r="I56" s="154">
        <f t="shared" si="0"/>
        <v>100</v>
      </c>
    </row>
    <row r="57" spans="1:9" ht="27" customHeight="1">
      <c r="A57" s="63">
        <f t="shared" si="1"/>
        <v>40</v>
      </c>
      <c r="B57" s="142" t="s">
        <v>100</v>
      </c>
      <c r="C57" s="62">
        <v>8100000000</v>
      </c>
      <c r="D57" s="63"/>
      <c r="E57" s="64"/>
      <c r="F57" s="32">
        <f>F58</f>
        <v>3412257.75</v>
      </c>
      <c r="G57" s="32">
        <f>G58</f>
        <v>3633546.83</v>
      </c>
      <c r="H57" s="32">
        <f>H58</f>
        <v>3612000.85</v>
      </c>
      <c r="I57" s="154">
        <f t="shared" si="0"/>
        <v>99.40702621961253</v>
      </c>
    </row>
    <row r="58" spans="1:9" ht="25.5">
      <c r="A58" s="63">
        <f t="shared" si="1"/>
        <v>41</v>
      </c>
      <c r="B58" s="49" t="s">
        <v>161</v>
      </c>
      <c r="C58" s="62">
        <v>8110000000</v>
      </c>
      <c r="D58" s="63"/>
      <c r="E58" s="64"/>
      <c r="F58" s="32">
        <f>F73+F59+F68+F78+F87+F96</f>
        <v>3412257.75</v>
      </c>
      <c r="G58" s="32">
        <f>G73+G59+G68+G78+G87+G96</f>
        <v>3633546.83</v>
      </c>
      <c r="H58" s="32">
        <f>H73+H59+H68+H78+H87+H96</f>
        <v>3612000.85</v>
      </c>
      <c r="I58" s="154">
        <f t="shared" si="0"/>
        <v>99.40702621961253</v>
      </c>
    </row>
    <row r="59" spans="1:9" ht="81" customHeight="1">
      <c r="A59" s="63">
        <f t="shared" si="1"/>
        <v>42</v>
      </c>
      <c r="B59" s="49" t="s">
        <v>168</v>
      </c>
      <c r="C59" s="62">
        <v>8110051180</v>
      </c>
      <c r="D59" s="63"/>
      <c r="E59" s="64"/>
      <c r="F59" s="32">
        <f>F60+F64</f>
        <v>53225</v>
      </c>
      <c r="G59" s="32">
        <f>G60+G64</f>
        <v>64933</v>
      </c>
      <c r="H59" s="32">
        <f t="shared" si="4"/>
        <v>64933</v>
      </c>
      <c r="I59" s="154">
        <f t="shared" si="0"/>
        <v>100</v>
      </c>
    </row>
    <row r="60" spans="1:9" ht="89.25">
      <c r="A60" s="63">
        <f t="shared" si="1"/>
        <v>43</v>
      </c>
      <c r="B60" s="49" t="s">
        <v>134</v>
      </c>
      <c r="C60" s="62">
        <v>8110051180</v>
      </c>
      <c r="D60" s="63">
        <v>100</v>
      </c>
      <c r="E60" s="64"/>
      <c r="F60" s="32">
        <f>F61</f>
        <v>53225</v>
      </c>
      <c r="G60" s="32">
        <f>G61</f>
        <v>60905.48</v>
      </c>
      <c r="H60" s="32">
        <f t="shared" si="4"/>
        <v>60905.48</v>
      </c>
      <c r="I60" s="154">
        <f t="shared" si="0"/>
        <v>100</v>
      </c>
    </row>
    <row r="61" spans="1:9" ht="38.25">
      <c r="A61" s="63">
        <f t="shared" si="1"/>
        <v>44</v>
      </c>
      <c r="B61" s="49" t="s">
        <v>130</v>
      </c>
      <c r="C61" s="62">
        <v>8110051180</v>
      </c>
      <c r="D61" s="63">
        <v>120</v>
      </c>
      <c r="E61" s="64"/>
      <c r="F61" s="32">
        <f>F62</f>
        <v>53225</v>
      </c>
      <c r="G61" s="32">
        <f>G62</f>
        <v>60905.48</v>
      </c>
      <c r="H61" s="32">
        <f t="shared" si="4"/>
        <v>60905.48</v>
      </c>
      <c r="I61" s="154">
        <f t="shared" si="0"/>
        <v>100</v>
      </c>
    </row>
    <row r="62" spans="1:9" ht="12.75">
      <c r="A62" s="63">
        <f t="shared" si="1"/>
        <v>45</v>
      </c>
      <c r="B62" s="49" t="s">
        <v>68</v>
      </c>
      <c r="C62" s="62">
        <v>8110051180</v>
      </c>
      <c r="D62" s="63">
        <v>120</v>
      </c>
      <c r="E62" s="64" t="s">
        <v>69</v>
      </c>
      <c r="F62" s="32">
        <f>F63</f>
        <v>53225</v>
      </c>
      <c r="G62" s="32">
        <f>G63</f>
        <v>60905.48</v>
      </c>
      <c r="H62" s="32">
        <f t="shared" si="4"/>
        <v>60905.48</v>
      </c>
      <c r="I62" s="154">
        <f t="shared" si="0"/>
        <v>100</v>
      </c>
    </row>
    <row r="63" spans="1:9" ht="25.5">
      <c r="A63" s="63">
        <f t="shared" si="1"/>
        <v>46</v>
      </c>
      <c r="B63" s="49" t="s">
        <v>70</v>
      </c>
      <c r="C63" s="62">
        <v>8110051180</v>
      </c>
      <c r="D63" s="63">
        <v>120</v>
      </c>
      <c r="E63" s="64" t="s">
        <v>71</v>
      </c>
      <c r="F63" s="51">
        <v>53225</v>
      </c>
      <c r="G63" s="51">
        <v>60905.48</v>
      </c>
      <c r="H63" s="32">
        <f t="shared" si="4"/>
        <v>60905.48</v>
      </c>
      <c r="I63" s="154">
        <f t="shared" si="0"/>
        <v>100</v>
      </c>
    </row>
    <row r="64" spans="1:9" ht="38.25">
      <c r="A64" s="63">
        <f t="shared" si="1"/>
        <v>47</v>
      </c>
      <c r="B64" s="49" t="s">
        <v>117</v>
      </c>
      <c r="C64" s="62">
        <v>8110051180</v>
      </c>
      <c r="D64" s="63">
        <v>200</v>
      </c>
      <c r="E64" s="64"/>
      <c r="F64" s="51">
        <f>F65</f>
        <v>0</v>
      </c>
      <c r="G64" s="51">
        <f>G65</f>
        <v>4027.52</v>
      </c>
      <c r="H64" s="32">
        <f t="shared" si="4"/>
        <v>4027.52</v>
      </c>
      <c r="I64" s="154">
        <f t="shared" si="0"/>
        <v>100</v>
      </c>
    </row>
    <row r="65" spans="1:9" ht="38.25">
      <c r="A65" s="63">
        <f t="shared" si="1"/>
        <v>48</v>
      </c>
      <c r="B65" s="49" t="s">
        <v>103</v>
      </c>
      <c r="C65" s="62">
        <v>8110051180</v>
      </c>
      <c r="D65" s="63">
        <v>240</v>
      </c>
      <c r="E65" s="64"/>
      <c r="F65" s="51">
        <f>F67</f>
        <v>0</v>
      </c>
      <c r="G65" s="51">
        <f>G66</f>
        <v>4027.52</v>
      </c>
      <c r="H65" s="32">
        <f t="shared" si="4"/>
        <v>4027.52</v>
      </c>
      <c r="I65" s="154">
        <f t="shared" si="0"/>
        <v>100</v>
      </c>
    </row>
    <row r="66" spans="1:9" ht="12.75">
      <c r="A66" s="63">
        <f t="shared" si="1"/>
        <v>49</v>
      </c>
      <c r="B66" s="49" t="s">
        <v>68</v>
      </c>
      <c r="C66" s="62">
        <v>8110051180</v>
      </c>
      <c r="D66" s="63">
        <v>240</v>
      </c>
      <c r="E66" s="64" t="s">
        <v>69</v>
      </c>
      <c r="F66" s="32">
        <f>F67</f>
        <v>0</v>
      </c>
      <c r="G66" s="32">
        <f aca="true" t="shared" si="10" ref="G66:G71">G67</f>
        <v>4027.52</v>
      </c>
      <c r="H66" s="32">
        <f t="shared" si="4"/>
        <v>4027.52</v>
      </c>
      <c r="I66" s="154">
        <f t="shared" si="0"/>
        <v>100</v>
      </c>
    </row>
    <row r="67" spans="1:9" ht="25.5">
      <c r="A67" s="63">
        <f t="shared" si="1"/>
        <v>50</v>
      </c>
      <c r="B67" s="49" t="s">
        <v>70</v>
      </c>
      <c r="C67" s="62">
        <v>8110051180</v>
      </c>
      <c r="D67" s="63">
        <v>240</v>
      </c>
      <c r="E67" s="64" t="s">
        <v>71</v>
      </c>
      <c r="F67" s="32">
        <v>0</v>
      </c>
      <c r="G67" s="32">
        <v>4027.52</v>
      </c>
      <c r="H67" s="32">
        <f>G67</f>
        <v>4027.52</v>
      </c>
      <c r="I67" s="154">
        <f aca="true" t="shared" si="11" ref="I67:I111">H67/G67*100</f>
        <v>100</v>
      </c>
    </row>
    <row r="68" spans="1:9" ht="102">
      <c r="A68" s="63">
        <f t="shared" si="1"/>
        <v>51</v>
      </c>
      <c r="B68" s="49" t="s">
        <v>167</v>
      </c>
      <c r="C68" s="62">
        <v>8110075140</v>
      </c>
      <c r="D68" s="63"/>
      <c r="E68" s="64"/>
      <c r="F68" s="32">
        <f>F69</f>
        <v>192</v>
      </c>
      <c r="G68" s="32">
        <f t="shared" si="10"/>
        <v>192</v>
      </c>
      <c r="H68" s="32">
        <v>0</v>
      </c>
      <c r="I68" s="154">
        <f t="shared" si="11"/>
        <v>0</v>
      </c>
    </row>
    <row r="69" spans="1:9" ht="38.25">
      <c r="A69" s="63">
        <f t="shared" si="1"/>
        <v>52</v>
      </c>
      <c r="B69" s="49" t="s">
        <v>117</v>
      </c>
      <c r="C69" s="62">
        <v>8110075140</v>
      </c>
      <c r="D69" s="63">
        <v>200</v>
      </c>
      <c r="E69" s="64"/>
      <c r="F69" s="32">
        <f>F70</f>
        <v>192</v>
      </c>
      <c r="G69" s="32">
        <f t="shared" si="10"/>
        <v>192</v>
      </c>
      <c r="H69" s="32">
        <v>0</v>
      </c>
      <c r="I69" s="154">
        <f t="shared" si="11"/>
        <v>0</v>
      </c>
    </row>
    <row r="70" spans="1:9" ht="38.25">
      <c r="A70" s="63">
        <f t="shared" si="1"/>
        <v>53</v>
      </c>
      <c r="B70" s="49" t="s">
        <v>103</v>
      </c>
      <c r="C70" s="62">
        <v>8110075140</v>
      </c>
      <c r="D70" s="63">
        <v>240</v>
      </c>
      <c r="E70" s="64"/>
      <c r="F70" s="32">
        <f>F71</f>
        <v>192</v>
      </c>
      <c r="G70" s="32">
        <f t="shared" si="10"/>
        <v>192</v>
      </c>
      <c r="H70" s="32">
        <v>0</v>
      </c>
      <c r="I70" s="154">
        <f t="shared" si="11"/>
        <v>0</v>
      </c>
    </row>
    <row r="71" spans="1:9" ht="12.75">
      <c r="A71" s="63">
        <f t="shared" si="1"/>
        <v>54</v>
      </c>
      <c r="B71" s="49" t="s">
        <v>58</v>
      </c>
      <c r="C71" s="62">
        <v>8110075140</v>
      </c>
      <c r="D71" s="63">
        <v>240</v>
      </c>
      <c r="E71" s="64" t="s">
        <v>59</v>
      </c>
      <c r="F71" s="32">
        <f>F72</f>
        <v>192</v>
      </c>
      <c r="G71" s="32">
        <f t="shared" si="10"/>
        <v>192</v>
      </c>
      <c r="H71" s="32">
        <v>0</v>
      </c>
      <c r="I71" s="154">
        <f t="shared" si="11"/>
        <v>0</v>
      </c>
    </row>
    <row r="72" spans="1:9" ht="25.5">
      <c r="A72" s="63">
        <f t="shared" si="1"/>
        <v>55</v>
      </c>
      <c r="B72" s="49" t="s">
        <v>66</v>
      </c>
      <c r="C72" s="62">
        <v>8110075140</v>
      </c>
      <c r="D72" s="63">
        <v>240</v>
      </c>
      <c r="E72" s="64" t="s">
        <v>67</v>
      </c>
      <c r="F72" s="32">
        <v>192</v>
      </c>
      <c r="G72" s="32">
        <v>192</v>
      </c>
      <c r="H72" s="32">
        <v>0</v>
      </c>
      <c r="I72" s="154">
        <f t="shared" si="11"/>
        <v>0</v>
      </c>
    </row>
    <row r="73" spans="1:9" ht="18.75" customHeight="1">
      <c r="A73" s="63">
        <f t="shared" si="1"/>
        <v>56</v>
      </c>
      <c r="B73" s="49" t="s">
        <v>163</v>
      </c>
      <c r="C73" s="62">
        <v>8110080050</v>
      </c>
      <c r="D73" s="64"/>
      <c r="E73" s="64"/>
      <c r="F73" s="32">
        <f aca="true" t="shared" si="12" ref="F73:G76">F74</f>
        <v>1000</v>
      </c>
      <c r="G73" s="32">
        <f t="shared" si="12"/>
        <v>1000</v>
      </c>
      <c r="H73" s="32">
        <v>0</v>
      </c>
      <c r="I73" s="154">
        <f t="shared" si="11"/>
        <v>0</v>
      </c>
    </row>
    <row r="74" spans="1:9" ht="17.25" customHeight="1">
      <c r="A74" s="63">
        <f t="shared" si="1"/>
        <v>57</v>
      </c>
      <c r="B74" s="49" t="s">
        <v>104</v>
      </c>
      <c r="C74" s="62">
        <v>8110080050</v>
      </c>
      <c r="D74" s="64" t="s">
        <v>106</v>
      </c>
      <c r="E74" s="64"/>
      <c r="F74" s="32">
        <f t="shared" si="12"/>
        <v>1000</v>
      </c>
      <c r="G74" s="32">
        <f t="shared" si="12"/>
        <v>1000</v>
      </c>
      <c r="H74" s="32">
        <v>0</v>
      </c>
      <c r="I74" s="154">
        <f t="shared" si="11"/>
        <v>0</v>
      </c>
    </row>
    <row r="75" spans="1:9" ht="16.5" customHeight="1">
      <c r="A75" s="63">
        <f t="shared" si="1"/>
        <v>58</v>
      </c>
      <c r="B75" s="49" t="s">
        <v>107</v>
      </c>
      <c r="C75" s="62">
        <v>8110080050</v>
      </c>
      <c r="D75" s="64" t="s">
        <v>108</v>
      </c>
      <c r="E75" s="64"/>
      <c r="F75" s="32">
        <f t="shared" si="12"/>
        <v>1000</v>
      </c>
      <c r="G75" s="32">
        <f t="shared" si="12"/>
        <v>1000</v>
      </c>
      <c r="H75" s="32">
        <v>0</v>
      </c>
      <c r="I75" s="154">
        <f t="shared" si="11"/>
        <v>0</v>
      </c>
    </row>
    <row r="76" spans="1:9" ht="16.5" customHeight="1">
      <c r="A76" s="63">
        <f t="shared" si="1"/>
        <v>59</v>
      </c>
      <c r="B76" s="49" t="s">
        <v>58</v>
      </c>
      <c r="C76" s="62">
        <v>8110080050</v>
      </c>
      <c r="D76" s="64" t="s">
        <v>108</v>
      </c>
      <c r="E76" s="64" t="s">
        <v>59</v>
      </c>
      <c r="F76" s="32">
        <f t="shared" si="12"/>
        <v>1000</v>
      </c>
      <c r="G76" s="32">
        <f t="shared" si="12"/>
        <v>1000</v>
      </c>
      <c r="H76" s="32">
        <v>0</v>
      </c>
      <c r="I76" s="154">
        <f t="shared" si="11"/>
        <v>0</v>
      </c>
    </row>
    <row r="77" spans="1:9" ht="12.75">
      <c r="A77" s="63">
        <f t="shared" si="1"/>
        <v>60</v>
      </c>
      <c r="B77" s="49" t="s">
        <v>64</v>
      </c>
      <c r="C77" s="62">
        <v>8110080050</v>
      </c>
      <c r="D77" s="63">
        <v>870</v>
      </c>
      <c r="E77" s="64" t="s">
        <v>65</v>
      </c>
      <c r="F77" s="32">
        <v>1000</v>
      </c>
      <c r="G77" s="32">
        <v>1000</v>
      </c>
      <c r="H77" s="32">
        <v>0</v>
      </c>
      <c r="I77" s="154">
        <f t="shared" si="11"/>
        <v>0</v>
      </c>
    </row>
    <row r="78" spans="1:9" ht="66" customHeight="1">
      <c r="A78" s="63">
        <f t="shared" si="1"/>
        <v>61</v>
      </c>
      <c r="B78" s="49" t="s">
        <v>101</v>
      </c>
      <c r="C78" s="62">
        <v>8110080210</v>
      </c>
      <c r="D78" s="63"/>
      <c r="E78" s="64"/>
      <c r="F78" s="32">
        <f>+F79+F83+F92</f>
        <v>3331436.75</v>
      </c>
      <c r="G78" s="32">
        <f>+G79+G83+G92</f>
        <v>3406790.77</v>
      </c>
      <c r="H78" s="32">
        <f>+H79+H83+H92</f>
        <v>3386436.79</v>
      </c>
      <c r="I78" s="154">
        <f t="shared" si="11"/>
        <v>99.40254681387434</v>
      </c>
    </row>
    <row r="79" spans="1:9" ht="79.5" customHeight="1">
      <c r="A79" s="63">
        <f t="shared" si="1"/>
        <v>62</v>
      </c>
      <c r="B79" s="49" t="s">
        <v>134</v>
      </c>
      <c r="C79" s="62">
        <v>8110080210</v>
      </c>
      <c r="D79" s="63">
        <v>100</v>
      </c>
      <c r="E79" s="64"/>
      <c r="F79" s="32">
        <f aca="true" t="shared" si="13" ref="F79:G81">F80</f>
        <v>2356466.4</v>
      </c>
      <c r="G79" s="32">
        <f t="shared" si="13"/>
        <v>2410116.52</v>
      </c>
      <c r="H79" s="32">
        <f>G79</f>
        <v>2410116.52</v>
      </c>
      <c r="I79" s="154">
        <f t="shared" si="11"/>
        <v>100</v>
      </c>
    </row>
    <row r="80" spans="1:9" ht="38.25">
      <c r="A80" s="63">
        <f t="shared" si="1"/>
        <v>63</v>
      </c>
      <c r="B80" s="49" t="s">
        <v>130</v>
      </c>
      <c r="C80" s="62">
        <v>8110080210</v>
      </c>
      <c r="D80" s="63">
        <v>120</v>
      </c>
      <c r="E80" s="64"/>
      <c r="F80" s="32">
        <f t="shared" si="13"/>
        <v>2356466.4</v>
      </c>
      <c r="G80" s="32">
        <f t="shared" si="13"/>
        <v>2410116.52</v>
      </c>
      <c r="H80" s="32">
        <f>G80</f>
        <v>2410116.52</v>
      </c>
      <c r="I80" s="154">
        <f t="shared" si="11"/>
        <v>100</v>
      </c>
    </row>
    <row r="81" spans="1:9" ht="15" customHeight="1">
      <c r="A81" s="63">
        <f t="shared" si="1"/>
        <v>64</v>
      </c>
      <c r="B81" s="49" t="s">
        <v>58</v>
      </c>
      <c r="C81" s="62">
        <v>8110080210</v>
      </c>
      <c r="D81" s="63">
        <v>120</v>
      </c>
      <c r="E81" s="64" t="s">
        <v>59</v>
      </c>
      <c r="F81" s="32">
        <f t="shared" si="13"/>
        <v>2356466.4</v>
      </c>
      <c r="G81" s="32">
        <f t="shared" si="13"/>
        <v>2410116.52</v>
      </c>
      <c r="H81" s="32">
        <f>G81</f>
        <v>2410116.52</v>
      </c>
      <c r="I81" s="154">
        <f t="shared" si="11"/>
        <v>100</v>
      </c>
    </row>
    <row r="82" spans="1:9" ht="63.75" customHeight="1">
      <c r="A82" s="63">
        <f t="shared" si="1"/>
        <v>65</v>
      </c>
      <c r="B82" s="49" t="s">
        <v>62</v>
      </c>
      <c r="C82" s="62">
        <v>8110080210</v>
      </c>
      <c r="D82" s="63">
        <v>120</v>
      </c>
      <c r="E82" s="64" t="s">
        <v>63</v>
      </c>
      <c r="F82" s="32">
        <v>2356466.4</v>
      </c>
      <c r="G82" s="32">
        <v>2410116.52</v>
      </c>
      <c r="H82" s="32">
        <f>G82</f>
        <v>2410116.52</v>
      </c>
      <c r="I82" s="154">
        <f t="shared" si="11"/>
        <v>100</v>
      </c>
    </row>
    <row r="83" spans="1:9" ht="38.25">
      <c r="A83" s="63">
        <f t="shared" si="1"/>
        <v>66</v>
      </c>
      <c r="B83" s="49" t="s">
        <v>117</v>
      </c>
      <c r="C83" s="62">
        <v>8110080210</v>
      </c>
      <c r="D83" s="63">
        <v>200</v>
      </c>
      <c r="E83" s="64"/>
      <c r="F83" s="32">
        <f aca="true" t="shared" si="14" ref="F83:H84">F84</f>
        <v>970911.35</v>
      </c>
      <c r="G83" s="32">
        <f t="shared" si="14"/>
        <v>993524.23</v>
      </c>
      <c r="H83" s="32">
        <f t="shared" si="14"/>
        <v>973170.25</v>
      </c>
      <c r="I83" s="154">
        <f t="shared" si="11"/>
        <v>97.95133531871689</v>
      </c>
    </row>
    <row r="84" spans="1:9" ht="38.25">
      <c r="A84" s="63">
        <f aca="true" t="shared" si="15" ref="A84:A110">A83+1</f>
        <v>67</v>
      </c>
      <c r="B84" s="49" t="s">
        <v>103</v>
      </c>
      <c r="C84" s="62">
        <v>8110080210</v>
      </c>
      <c r="D84" s="63">
        <v>240</v>
      </c>
      <c r="E84" s="64"/>
      <c r="F84" s="32">
        <f t="shared" si="14"/>
        <v>970911.35</v>
      </c>
      <c r="G84" s="32">
        <f t="shared" si="14"/>
        <v>993524.23</v>
      </c>
      <c r="H84" s="32">
        <f t="shared" si="14"/>
        <v>973170.25</v>
      </c>
      <c r="I84" s="154">
        <f t="shared" si="11"/>
        <v>97.95133531871689</v>
      </c>
    </row>
    <row r="85" spans="1:9" ht="12.75">
      <c r="A85" s="63">
        <f t="shared" si="15"/>
        <v>68</v>
      </c>
      <c r="B85" s="49" t="s">
        <v>58</v>
      </c>
      <c r="C85" s="62">
        <v>8110080210</v>
      </c>
      <c r="D85" s="63">
        <v>240</v>
      </c>
      <c r="E85" s="64" t="s">
        <v>59</v>
      </c>
      <c r="F85" s="158">
        <f>+F86</f>
        <v>970911.35</v>
      </c>
      <c r="G85" s="158">
        <f>+G86</f>
        <v>993524.23</v>
      </c>
      <c r="H85" s="158">
        <f>+H86</f>
        <v>973170.25</v>
      </c>
      <c r="I85" s="154">
        <f t="shared" si="11"/>
        <v>97.95133531871689</v>
      </c>
    </row>
    <row r="86" spans="1:9" ht="66" customHeight="1">
      <c r="A86" s="63">
        <f t="shared" si="15"/>
        <v>69</v>
      </c>
      <c r="B86" s="49" t="s">
        <v>62</v>
      </c>
      <c r="C86" s="62">
        <v>8110080210</v>
      </c>
      <c r="D86" s="63">
        <v>240</v>
      </c>
      <c r="E86" s="64" t="s">
        <v>63</v>
      </c>
      <c r="F86" s="32">
        <v>970911.35</v>
      </c>
      <c r="G86" s="32">
        <v>993524.23</v>
      </c>
      <c r="H86" s="32">
        <v>973170.25</v>
      </c>
      <c r="I86" s="154">
        <f t="shared" si="11"/>
        <v>97.95133531871689</v>
      </c>
    </row>
    <row r="87" spans="1:9" ht="99.75" customHeight="1">
      <c r="A87" s="63">
        <f t="shared" si="15"/>
        <v>70</v>
      </c>
      <c r="B87" s="49" t="s">
        <v>270</v>
      </c>
      <c r="C87" s="62">
        <v>8110027240</v>
      </c>
      <c r="D87" s="63"/>
      <c r="E87" s="64"/>
      <c r="F87" s="32">
        <v>0</v>
      </c>
      <c r="G87" s="32">
        <f>G88</f>
        <v>134227.06</v>
      </c>
      <c r="H87" s="32">
        <f>G87</f>
        <v>134227.06</v>
      </c>
      <c r="I87" s="154">
        <f>H87/G87*100</f>
        <v>100</v>
      </c>
    </row>
    <row r="88" spans="1:9" ht="79.5" customHeight="1">
      <c r="A88" s="63">
        <f t="shared" si="15"/>
        <v>71</v>
      </c>
      <c r="B88" s="49" t="s">
        <v>134</v>
      </c>
      <c r="C88" s="62">
        <v>8110027240</v>
      </c>
      <c r="D88" s="63">
        <v>100</v>
      </c>
      <c r="E88" s="64"/>
      <c r="F88" s="32">
        <f aca="true" t="shared" si="16" ref="F88:G90">F89</f>
        <v>0</v>
      </c>
      <c r="G88" s="32">
        <f t="shared" si="16"/>
        <v>134227.06</v>
      </c>
      <c r="H88" s="32">
        <f>G88</f>
        <v>134227.06</v>
      </c>
      <c r="I88" s="154">
        <f>H88/G88*100</f>
        <v>100</v>
      </c>
    </row>
    <row r="89" spans="1:9" ht="38.25">
      <c r="A89" s="63">
        <f t="shared" si="15"/>
        <v>72</v>
      </c>
      <c r="B89" s="49" t="s">
        <v>130</v>
      </c>
      <c r="C89" s="62">
        <v>8110027240</v>
      </c>
      <c r="D89" s="63">
        <v>120</v>
      </c>
      <c r="E89" s="64"/>
      <c r="F89" s="32">
        <f t="shared" si="16"/>
        <v>0</v>
      </c>
      <c r="G89" s="32">
        <f t="shared" si="16"/>
        <v>134227.06</v>
      </c>
      <c r="H89" s="32">
        <f>G89</f>
        <v>134227.06</v>
      </c>
      <c r="I89" s="154">
        <f>H89/G89*100</f>
        <v>100</v>
      </c>
    </row>
    <row r="90" spans="1:9" ht="15" customHeight="1">
      <c r="A90" s="63">
        <f t="shared" si="15"/>
        <v>73</v>
      </c>
      <c r="B90" s="49" t="s">
        <v>58</v>
      </c>
      <c r="C90" s="62">
        <v>8110027240</v>
      </c>
      <c r="D90" s="63">
        <v>120</v>
      </c>
      <c r="E90" s="64" t="s">
        <v>59</v>
      </c>
      <c r="F90" s="32">
        <f t="shared" si="16"/>
        <v>0</v>
      </c>
      <c r="G90" s="32">
        <f t="shared" si="16"/>
        <v>134227.06</v>
      </c>
      <c r="H90" s="32">
        <f>G90</f>
        <v>134227.06</v>
      </c>
      <c r="I90" s="154">
        <f>H90/G90*100</f>
        <v>100</v>
      </c>
    </row>
    <row r="91" spans="1:9" ht="63.75" customHeight="1">
      <c r="A91" s="63">
        <f t="shared" si="15"/>
        <v>74</v>
      </c>
      <c r="B91" s="49" t="s">
        <v>62</v>
      </c>
      <c r="C91" s="62">
        <v>8110027240</v>
      </c>
      <c r="D91" s="63">
        <v>120</v>
      </c>
      <c r="E91" s="64" t="s">
        <v>63</v>
      </c>
      <c r="F91" s="32">
        <v>0</v>
      </c>
      <c r="G91" s="32">
        <v>134227.06</v>
      </c>
      <c r="H91" s="32">
        <f>G91</f>
        <v>134227.06</v>
      </c>
      <c r="I91" s="154">
        <f>H91/G91*100</f>
        <v>100</v>
      </c>
    </row>
    <row r="92" spans="1:9" ht="12.75">
      <c r="A92" s="63">
        <f t="shared" si="15"/>
        <v>75</v>
      </c>
      <c r="B92" s="49" t="s">
        <v>104</v>
      </c>
      <c r="C92" s="62">
        <v>8110080210</v>
      </c>
      <c r="D92" s="63">
        <v>800</v>
      </c>
      <c r="E92" s="64"/>
      <c r="F92" s="32">
        <f aca="true" t="shared" si="17" ref="F92:G94">F93</f>
        <v>4059</v>
      </c>
      <c r="G92" s="32">
        <f t="shared" si="17"/>
        <v>3150.02</v>
      </c>
      <c r="H92" s="32">
        <f>G92</f>
        <v>3150.02</v>
      </c>
      <c r="I92" s="154">
        <f t="shared" si="11"/>
        <v>100</v>
      </c>
    </row>
    <row r="93" spans="1:9" ht="25.5">
      <c r="A93" s="63">
        <f t="shared" si="15"/>
        <v>76</v>
      </c>
      <c r="B93" s="49" t="s">
        <v>105</v>
      </c>
      <c r="C93" s="62">
        <v>8110080210</v>
      </c>
      <c r="D93" s="63">
        <v>850</v>
      </c>
      <c r="E93" s="64"/>
      <c r="F93" s="32">
        <f t="shared" si="17"/>
        <v>4059</v>
      </c>
      <c r="G93" s="32">
        <f t="shared" si="17"/>
        <v>3150.02</v>
      </c>
      <c r="H93" s="32">
        <f>G93</f>
        <v>3150.02</v>
      </c>
      <c r="I93" s="154">
        <f t="shared" si="11"/>
        <v>100</v>
      </c>
    </row>
    <row r="94" spans="1:9" ht="12.75">
      <c r="A94" s="63">
        <f t="shared" si="15"/>
        <v>77</v>
      </c>
      <c r="B94" s="49" t="s">
        <v>58</v>
      </c>
      <c r="C94" s="62">
        <v>8110080210</v>
      </c>
      <c r="D94" s="63">
        <v>850</v>
      </c>
      <c r="E94" s="64" t="s">
        <v>59</v>
      </c>
      <c r="F94" s="32">
        <f t="shared" si="17"/>
        <v>4059</v>
      </c>
      <c r="G94" s="32">
        <f t="shared" si="17"/>
        <v>3150.02</v>
      </c>
      <c r="H94" s="32">
        <f>G94</f>
        <v>3150.02</v>
      </c>
      <c r="I94" s="154">
        <f t="shared" si="11"/>
        <v>100</v>
      </c>
    </row>
    <row r="95" spans="1:9" ht="66" customHeight="1">
      <c r="A95" s="63">
        <f t="shared" si="15"/>
        <v>78</v>
      </c>
      <c r="B95" s="49" t="s">
        <v>62</v>
      </c>
      <c r="C95" s="62">
        <v>8110080210</v>
      </c>
      <c r="D95" s="63">
        <v>850</v>
      </c>
      <c r="E95" s="64" t="s">
        <v>63</v>
      </c>
      <c r="F95" s="32">
        <v>4059</v>
      </c>
      <c r="G95" s="32">
        <v>3150.02</v>
      </c>
      <c r="H95" s="32">
        <f>G95</f>
        <v>3150.02</v>
      </c>
      <c r="I95" s="154">
        <f t="shared" si="11"/>
        <v>100</v>
      </c>
    </row>
    <row r="96" spans="1:9" ht="66" customHeight="1">
      <c r="A96" s="63">
        <f t="shared" si="15"/>
        <v>79</v>
      </c>
      <c r="B96" s="49" t="s">
        <v>133</v>
      </c>
      <c r="C96" s="62">
        <v>8110082080</v>
      </c>
      <c r="D96" s="63">
        <v>500</v>
      </c>
      <c r="E96" s="64"/>
      <c r="F96" s="32">
        <f aca="true" t="shared" si="18" ref="F96:G98">F97</f>
        <v>26404</v>
      </c>
      <c r="G96" s="32">
        <f t="shared" si="18"/>
        <v>26404</v>
      </c>
      <c r="H96" s="32">
        <f>G96</f>
        <v>26404</v>
      </c>
      <c r="I96" s="154">
        <f t="shared" si="11"/>
        <v>100</v>
      </c>
    </row>
    <row r="97" spans="1:9" ht="66" customHeight="1">
      <c r="A97" s="63">
        <f t="shared" si="15"/>
        <v>80</v>
      </c>
      <c r="B97" s="85" t="s">
        <v>53</v>
      </c>
      <c r="C97" s="62">
        <v>8110082080</v>
      </c>
      <c r="D97" s="63">
        <v>540</v>
      </c>
      <c r="E97" s="64"/>
      <c r="F97" s="32">
        <f t="shared" si="18"/>
        <v>26404</v>
      </c>
      <c r="G97" s="32">
        <f t="shared" si="18"/>
        <v>26404</v>
      </c>
      <c r="H97" s="32">
        <f>G97</f>
        <v>26404</v>
      </c>
      <c r="I97" s="154">
        <f t="shared" si="11"/>
        <v>100</v>
      </c>
    </row>
    <row r="98" spans="1:9" ht="66" customHeight="1">
      <c r="A98" s="63">
        <f t="shared" si="15"/>
        <v>81</v>
      </c>
      <c r="B98" s="85" t="s">
        <v>198</v>
      </c>
      <c r="C98" s="62">
        <v>8110082080</v>
      </c>
      <c r="D98" s="63">
        <v>540</v>
      </c>
      <c r="E98" s="64" t="s">
        <v>197</v>
      </c>
      <c r="F98" s="32">
        <f t="shared" si="18"/>
        <v>26404</v>
      </c>
      <c r="G98" s="32">
        <f t="shared" si="18"/>
        <v>26404</v>
      </c>
      <c r="H98" s="32">
        <f>G98</f>
        <v>26404</v>
      </c>
      <c r="I98" s="154">
        <f t="shared" si="11"/>
        <v>100</v>
      </c>
    </row>
    <row r="99" spans="1:9" ht="66" customHeight="1">
      <c r="A99" s="63">
        <f t="shared" si="15"/>
        <v>82</v>
      </c>
      <c r="B99" s="85" t="s">
        <v>192</v>
      </c>
      <c r="C99" s="62">
        <v>8110082080</v>
      </c>
      <c r="D99" s="63">
        <v>540</v>
      </c>
      <c r="E99" s="64" t="s">
        <v>193</v>
      </c>
      <c r="F99" s="32">
        <v>26404</v>
      </c>
      <c r="G99" s="32">
        <v>26404</v>
      </c>
      <c r="H99" s="32">
        <f>G99</f>
        <v>26404</v>
      </c>
      <c r="I99" s="154">
        <f t="shared" si="11"/>
        <v>100</v>
      </c>
    </row>
    <row r="100" spans="1:9" ht="25.5">
      <c r="A100" s="63">
        <f t="shared" si="15"/>
        <v>83</v>
      </c>
      <c r="B100" s="49" t="s">
        <v>96</v>
      </c>
      <c r="C100" s="62">
        <v>9110000000</v>
      </c>
      <c r="D100" s="63"/>
      <c r="E100" s="64"/>
      <c r="F100" s="32">
        <f>F103</f>
        <v>1035071.25</v>
      </c>
      <c r="G100" s="32">
        <f>G103+G106</f>
        <v>1053207.59</v>
      </c>
      <c r="H100" s="32">
        <f>H103+H106</f>
        <v>1053207.59</v>
      </c>
      <c r="I100" s="154">
        <f t="shared" si="11"/>
        <v>100</v>
      </c>
    </row>
    <row r="101" spans="1:9" ht="90" customHeight="1">
      <c r="A101" s="63">
        <f t="shared" si="15"/>
        <v>84</v>
      </c>
      <c r="B101" s="49" t="s">
        <v>97</v>
      </c>
      <c r="C101" s="62">
        <v>9110080210</v>
      </c>
      <c r="D101" s="63"/>
      <c r="E101" s="64"/>
      <c r="F101" s="32">
        <f aca="true" t="shared" si="19" ref="F101:G104">F102</f>
        <v>1035071.25</v>
      </c>
      <c r="G101" s="32">
        <f t="shared" si="19"/>
        <v>1021034.65</v>
      </c>
      <c r="H101" s="32">
        <f>G101</f>
        <v>1021034.65</v>
      </c>
      <c r="I101" s="154">
        <f t="shared" si="11"/>
        <v>100</v>
      </c>
    </row>
    <row r="102" spans="1:9" ht="75" customHeight="1">
      <c r="A102" s="63">
        <f t="shared" si="15"/>
        <v>85</v>
      </c>
      <c r="B102" s="49" t="s">
        <v>134</v>
      </c>
      <c r="C102" s="62">
        <v>9110080210</v>
      </c>
      <c r="D102" s="63">
        <v>100</v>
      </c>
      <c r="E102" s="64"/>
      <c r="F102" s="32">
        <f t="shared" si="19"/>
        <v>1035071.25</v>
      </c>
      <c r="G102" s="32">
        <f t="shared" si="19"/>
        <v>1021034.65</v>
      </c>
      <c r="H102" s="32">
        <f>G102</f>
        <v>1021034.65</v>
      </c>
      <c r="I102" s="154">
        <f t="shared" si="11"/>
        <v>100</v>
      </c>
    </row>
    <row r="103" spans="1:9" ht="38.25">
      <c r="A103" s="63">
        <f t="shared" si="15"/>
        <v>86</v>
      </c>
      <c r="B103" s="49" t="s">
        <v>130</v>
      </c>
      <c r="C103" s="62">
        <v>9110080210</v>
      </c>
      <c r="D103" s="63">
        <v>120</v>
      </c>
      <c r="E103" s="64"/>
      <c r="F103" s="32">
        <f t="shared" si="19"/>
        <v>1035071.25</v>
      </c>
      <c r="G103" s="32">
        <f t="shared" si="19"/>
        <v>1021034.65</v>
      </c>
      <c r="H103" s="32">
        <f>G103</f>
        <v>1021034.65</v>
      </c>
      <c r="I103" s="154">
        <f t="shared" si="11"/>
        <v>100</v>
      </c>
    </row>
    <row r="104" spans="1:9" ht="12.75">
      <c r="A104" s="63">
        <f t="shared" si="15"/>
        <v>87</v>
      </c>
      <c r="B104" s="49" t="s">
        <v>58</v>
      </c>
      <c r="C104" s="62">
        <v>9110080210</v>
      </c>
      <c r="D104" s="63">
        <v>120</v>
      </c>
      <c r="E104" s="64" t="s">
        <v>59</v>
      </c>
      <c r="F104" s="32">
        <f t="shared" si="19"/>
        <v>1035071.25</v>
      </c>
      <c r="G104" s="32">
        <f t="shared" si="19"/>
        <v>1021034.65</v>
      </c>
      <c r="H104" s="32">
        <f>G104</f>
        <v>1021034.65</v>
      </c>
      <c r="I104" s="154">
        <f t="shared" si="11"/>
        <v>100</v>
      </c>
    </row>
    <row r="105" spans="1:9" ht="51">
      <c r="A105" s="63">
        <f t="shared" si="15"/>
        <v>88</v>
      </c>
      <c r="B105" s="49" t="s">
        <v>94</v>
      </c>
      <c r="C105" s="62">
        <v>9110080210</v>
      </c>
      <c r="D105" s="63">
        <v>120</v>
      </c>
      <c r="E105" s="64" t="s">
        <v>61</v>
      </c>
      <c r="F105" s="32">
        <v>1035071.25</v>
      </c>
      <c r="G105" s="32">
        <v>1021034.65</v>
      </c>
      <c r="H105" s="32">
        <f>G105</f>
        <v>1021034.65</v>
      </c>
      <c r="I105" s="154">
        <f t="shared" si="11"/>
        <v>100</v>
      </c>
    </row>
    <row r="106" spans="1:9" ht="94.5" customHeight="1">
      <c r="A106" s="63">
        <f t="shared" si="15"/>
        <v>89</v>
      </c>
      <c r="B106" s="49" t="s">
        <v>270</v>
      </c>
      <c r="C106" s="62">
        <v>9110027240</v>
      </c>
      <c r="D106" s="63"/>
      <c r="E106" s="64"/>
      <c r="F106" s="32">
        <f>F107</f>
        <v>0</v>
      </c>
      <c r="G106" s="32">
        <f>G107</f>
        <v>32172.94</v>
      </c>
      <c r="H106" s="32">
        <f>G106</f>
        <v>32172.94</v>
      </c>
      <c r="I106" s="154">
        <f>H106/G106*100</f>
        <v>100</v>
      </c>
    </row>
    <row r="107" spans="1:9" ht="100.5" customHeight="1">
      <c r="A107" s="63">
        <f t="shared" si="15"/>
        <v>90</v>
      </c>
      <c r="B107" s="49" t="s">
        <v>134</v>
      </c>
      <c r="C107" s="62">
        <v>9110027240</v>
      </c>
      <c r="D107" s="63">
        <v>100</v>
      </c>
      <c r="E107" s="64"/>
      <c r="F107" s="32">
        <f>F110</f>
        <v>0</v>
      </c>
      <c r="G107" s="32">
        <f>G110</f>
        <v>32172.94</v>
      </c>
      <c r="H107" s="32">
        <f>G107</f>
        <v>32172.94</v>
      </c>
      <c r="I107" s="154">
        <f>H107/G107*100</f>
        <v>100</v>
      </c>
    </row>
    <row r="108" spans="1:9" ht="38.25">
      <c r="A108" s="63">
        <f t="shared" si="15"/>
        <v>91</v>
      </c>
      <c r="B108" s="49" t="s">
        <v>130</v>
      </c>
      <c r="C108" s="62">
        <v>9110027240</v>
      </c>
      <c r="D108" s="63">
        <v>120</v>
      </c>
      <c r="E108" s="64"/>
      <c r="F108" s="32">
        <f>F109</f>
        <v>0</v>
      </c>
      <c r="G108" s="32">
        <f>G109</f>
        <v>32172.94</v>
      </c>
      <c r="H108" s="32">
        <f>G108</f>
        <v>32172.94</v>
      </c>
      <c r="I108" s="154">
        <f>H108/G108*100</f>
        <v>100</v>
      </c>
    </row>
    <row r="109" spans="1:9" ht="76.5">
      <c r="A109" s="63">
        <f t="shared" si="15"/>
        <v>92</v>
      </c>
      <c r="B109" s="49" t="s">
        <v>272</v>
      </c>
      <c r="C109" s="62">
        <v>9110027240</v>
      </c>
      <c r="D109" s="63">
        <v>120</v>
      </c>
      <c r="E109" s="64" t="s">
        <v>59</v>
      </c>
      <c r="F109" s="32">
        <v>0</v>
      </c>
      <c r="G109" s="32">
        <v>32172.94</v>
      </c>
      <c r="H109" s="32">
        <f>G109</f>
        <v>32172.94</v>
      </c>
      <c r="I109" s="154">
        <f>H109/G109*100</f>
        <v>100</v>
      </c>
    </row>
    <row r="110" spans="1:9" ht="51">
      <c r="A110" s="63">
        <f t="shared" si="15"/>
        <v>93</v>
      </c>
      <c r="B110" s="49" t="s">
        <v>94</v>
      </c>
      <c r="C110" s="62">
        <v>9110027240</v>
      </c>
      <c r="D110" s="63">
        <v>120</v>
      </c>
      <c r="E110" s="64" t="s">
        <v>61</v>
      </c>
      <c r="F110" s="32">
        <v>0</v>
      </c>
      <c r="G110" s="32">
        <v>32172.94</v>
      </c>
      <c r="H110" s="32">
        <f>G110</f>
        <v>32172.94</v>
      </c>
      <c r="I110" s="154">
        <f>H110/G110*100</f>
        <v>100</v>
      </c>
    </row>
    <row r="111" spans="1:9" ht="12.75">
      <c r="A111" s="63"/>
      <c r="B111" s="49" t="s">
        <v>54</v>
      </c>
      <c r="C111" s="46"/>
      <c r="D111" s="159"/>
      <c r="E111" s="63"/>
      <c r="F111" s="127">
        <f>F18+F58+F100</f>
        <v>5128009</v>
      </c>
      <c r="G111" s="127">
        <f>G18+G58+G100</f>
        <v>5348392.43</v>
      </c>
      <c r="H111" s="127">
        <f>H18+H58+H100</f>
        <v>5322417.17</v>
      </c>
      <c r="I111" s="154">
        <f t="shared" si="11"/>
        <v>99.51433518875129</v>
      </c>
    </row>
  </sheetData>
  <sheetProtection/>
  <mergeCells count="18">
    <mergeCell ref="A5:I5"/>
    <mergeCell ref="A4:I4"/>
    <mergeCell ref="G14:G16"/>
    <mergeCell ref="H14:H16"/>
    <mergeCell ref="C1:F1"/>
    <mergeCell ref="B2:F2"/>
    <mergeCell ref="B3:I3"/>
    <mergeCell ref="C7:H7"/>
    <mergeCell ref="I14:I16"/>
    <mergeCell ref="B11:H12"/>
    <mergeCell ref="C8:H8"/>
    <mergeCell ref="C9:H9"/>
    <mergeCell ref="A14:A16"/>
    <mergeCell ref="B14:B16"/>
    <mergeCell ref="C14:C16"/>
    <mergeCell ref="D14:D16"/>
    <mergeCell ref="E14:E16"/>
    <mergeCell ref="F14:F16"/>
  </mergeCells>
  <printOptions/>
  <pageMargins left="0.35433070866141736" right="0.35433070866141736" top="0.35433070866141736" bottom="0.1968503937007874" header="0.2755905511811024" footer="0.11811023622047245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3" sqref="A13"/>
    </sheetView>
  </sheetViews>
  <sheetFormatPr defaultColWidth="8.875" defaultRowHeight="12.75"/>
  <cols>
    <col min="1" max="1" width="4.375" style="2" customWidth="1"/>
    <col min="2" max="2" width="0.37109375" style="2" hidden="1" customWidth="1"/>
    <col min="3" max="3" width="3.625" style="2" hidden="1" customWidth="1"/>
    <col min="4" max="4" width="4.375" style="2" hidden="1" customWidth="1"/>
    <col min="5" max="5" width="6.125" style="2" hidden="1" customWidth="1"/>
    <col min="6" max="6" width="5.125" style="2" hidden="1" customWidth="1"/>
    <col min="7" max="7" width="37.75390625" style="2" customWidth="1"/>
    <col min="8" max="8" width="11.25390625" style="2" customWidth="1"/>
    <col min="9" max="10" width="12.00390625" style="2" customWidth="1"/>
    <col min="11" max="11" width="9.75390625" style="2" customWidth="1"/>
    <col min="12" max="16384" width="8.875" style="2" customWidth="1"/>
  </cols>
  <sheetData>
    <row r="1" spans="1:11" ht="12">
      <c r="A1" s="3"/>
      <c r="B1" s="3"/>
      <c r="C1" s="228"/>
      <c r="D1" s="228"/>
      <c r="E1" s="228"/>
      <c r="F1" s="228"/>
      <c r="G1" s="228"/>
      <c r="H1" s="3"/>
      <c r="I1" s="3"/>
      <c r="J1" s="228" t="s">
        <v>135</v>
      </c>
      <c r="K1" s="228"/>
    </row>
    <row r="2" spans="1:11" ht="24.75" customHeight="1">
      <c r="A2" s="179" t="s">
        <v>186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79" t="s">
        <v>187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">
      <c r="A4" s="3"/>
      <c r="B4" s="3"/>
      <c r="C4" s="228"/>
      <c r="D4" s="228"/>
      <c r="E4" s="228"/>
      <c r="F4" s="228"/>
      <c r="G4" s="228"/>
      <c r="H4" s="3"/>
      <c r="I4" s="3"/>
      <c r="J4" s="3"/>
      <c r="K4" s="3"/>
    </row>
    <row r="5" spans="1:11" ht="12.75" customHeight="1" hidden="1">
      <c r="A5" s="3"/>
      <c r="B5" s="3"/>
      <c r="C5" s="4"/>
      <c r="D5" s="228"/>
      <c r="E5" s="228"/>
      <c r="F5" s="228"/>
      <c r="G5" s="228"/>
      <c r="H5" s="3"/>
      <c r="I5" s="3"/>
      <c r="J5" s="3"/>
      <c r="K5" s="3"/>
    </row>
    <row r="6" spans="1:11" ht="12.75" customHeight="1" hidden="1">
      <c r="A6" s="3"/>
      <c r="B6" s="3"/>
      <c r="C6" s="4"/>
      <c r="D6" s="228"/>
      <c r="E6" s="228"/>
      <c r="F6" s="228"/>
      <c r="G6" s="228"/>
      <c r="H6" s="3"/>
      <c r="I6" s="3"/>
      <c r="J6" s="3"/>
      <c r="K6" s="3"/>
    </row>
    <row r="7" spans="1:11" ht="33" customHeight="1">
      <c r="A7" s="6"/>
      <c r="B7" s="6"/>
      <c r="C7" s="6"/>
      <c r="D7" s="229" t="s">
        <v>269</v>
      </c>
      <c r="E7" s="229"/>
      <c r="F7" s="229"/>
      <c r="G7" s="229"/>
      <c r="H7" s="229"/>
      <c r="I7" s="230"/>
      <c r="J7" s="230"/>
      <c r="K7" s="230"/>
    </row>
    <row r="8" spans="1:11" ht="74.25" customHeight="1">
      <c r="A8" s="7" t="s">
        <v>34</v>
      </c>
      <c r="B8" s="8" t="s">
        <v>136</v>
      </c>
      <c r="C8" s="7" t="s">
        <v>137</v>
      </c>
      <c r="D8" s="7" t="s">
        <v>138</v>
      </c>
      <c r="E8" s="7" t="s">
        <v>139</v>
      </c>
      <c r="F8" s="7" t="s">
        <v>140</v>
      </c>
      <c r="G8" s="9" t="s">
        <v>185</v>
      </c>
      <c r="H8" s="10" t="s">
        <v>16</v>
      </c>
      <c r="I8" s="10" t="s">
        <v>17</v>
      </c>
      <c r="J8" s="10" t="s">
        <v>18</v>
      </c>
      <c r="K8" s="10" t="s">
        <v>141</v>
      </c>
    </row>
    <row r="9" spans="1:11" ht="13.5" customHeight="1" hidden="1">
      <c r="A9" s="11">
        <v>1</v>
      </c>
      <c r="B9" s="11">
        <v>804</v>
      </c>
      <c r="C9" s="7"/>
      <c r="D9" s="227" t="s">
        <v>142</v>
      </c>
      <c r="E9" s="227"/>
      <c r="F9" s="227"/>
      <c r="G9" s="227"/>
      <c r="H9" s="11" t="e">
        <f>+H11+#REF!+#REF!+#REF!+#REF!+#REF!</f>
        <v>#REF!</v>
      </c>
      <c r="I9" s="11" t="e">
        <f>+I11+#REF!+#REF!+#REF!+#REF!+#REF!</f>
        <v>#REF!</v>
      </c>
      <c r="J9" s="11" t="e">
        <f>+J11+#REF!+#REF!+#REF!+#REF!+#REF!</f>
        <v>#REF!</v>
      </c>
      <c r="K9" s="11" t="e">
        <f>+K11+#REF!+#REF!+#REF!+#REF!+#REF!</f>
        <v>#REF!</v>
      </c>
    </row>
    <row r="10" spans="1:11" ht="18" customHeight="1" hidden="1">
      <c r="A10" s="11">
        <v>2</v>
      </c>
      <c r="B10" s="11">
        <v>804</v>
      </c>
      <c r="C10" s="12" t="s">
        <v>143</v>
      </c>
      <c r="D10" s="227" t="s">
        <v>58</v>
      </c>
      <c r="E10" s="227"/>
      <c r="F10" s="227"/>
      <c r="G10" s="227"/>
      <c r="H10" s="11" t="e">
        <f>H12+#REF!+#REF!+#REF!</f>
        <v>#REF!</v>
      </c>
      <c r="I10" s="11" t="e">
        <f>I12+#REF!+#REF!+#REF!</f>
        <v>#REF!</v>
      </c>
      <c r="J10" s="11" t="e">
        <f>J12+#REF!+#REF!+#REF!</f>
        <v>#REF!</v>
      </c>
      <c r="K10" s="11" t="e">
        <f>K12+#REF!+#REF!+#REF!</f>
        <v>#REF!</v>
      </c>
    </row>
    <row r="11" spans="1:11" s="1" customFormat="1" ht="18" customHeight="1">
      <c r="A11" s="13"/>
      <c r="B11" s="13">
        <v>804</v>
      </c>
      <c r="C11" s="14" t="s">
        <v>143</v>
      </c>
      <c r="D11" s="227">
        <v>1</v>
      </c>
      <c r="E11" s="227"/>
      <c r="F11" s="227"/>
      <c r="G11" s="227"/>
      <c r="H11" s="11">
        <v>2</v>
      </c>
      <c r="I11" s="11">
        <v>3</v>
      </c>
      <c r="J11" s="11">
        <v>4</v>
      </c>
      <c r="K11" s="19">
        <v>5</v>
      </c>
    </row>
    <row r="12" spans="1:11" ht="177" customHeight="1">
      <c r="A12" s="11">
        <v>1</v>
      </c>
      <c r="B12" s="13">
        <v>804</v>
      </c>
      <c r="C12" s="14" t="s">
        <v>143</v>
      </c>
      <c r="D12" s="14" t="s">
        <v>144</v>
      </c>
      <c r="E12" s="15"/>
      <c r="F12" s="15"/>
      <c r="G12" s="16" t="s">
        <v>180</v>
      </c>
      <c r="H12" s="17">
        <v>300310</v>
      </c>
      <c r="I12" s="17">
        <v>300310</v>
      </c>
      <c r="J12" s="17">
        <v>300310</v>
      </c>
      <c r="K12" s="18">
        <f>J12/I12*100</f>
        <v>100</v>
      </c>
    </row>
    <row r="13" spans="1:11" ht="177" customHeight="1">
      <c r="A13" s="11">
        <v>2</v>
      </c>
      <c r="B13" s="13"/>
      <c r="C13" s="14"/>
      <c r="D13" s="14"/>
      <c r="E13" s="15"/>
      <c r="F13" s="15"/>
      <c r="G13" s="16" t="s">
        <v>195</v>
      </c>
      <c r="H13" s="17">
        <v>26404</v>
      </c>
      <c r="I13" s="17">
        <v>26404</v>
      </c>
      <c r="J13" s="17">
        <v>26404</v>
      </c>
      <c r="K13" s="18">
        <v>100</v>
      </c>
    </row>
    <row r="14" spans="1:11" ht="12" customHeight="1">
      <c r="A14" s="11"/>
      <c r="B14" s="11">
        <v>804</v>
      </c>
      <c r="C14" s="12" t="s">
        <v>143</v>
      </c>
      <c r="D14" s="12" t="s">
        <v>144</v>
      </c>
      <c r="E14" s="7" t="s">
        <v>145</v>
      </c>
      <c r="F14" s="7"/>
      <c r="G14" s="9" t="s">
        <v>146</v>
      </c>
      <c r="H14" s="18">
        <f>H12+H13</f>
        <v>326714</v>
      </c>
      <c r="I14" s="18">
        <f>I12+I13</f>
        <v>326714</v>
      </c>
      <c r="J14" s="18">
        <f>J12+J13</f>
        <v>326714</v>
      </c>
      <c r="K14" s="18">
        <v>100</v>
      </c>
    </row>
  </sheetData>
  <sheetProtection/>
  <mergeCells count="11">
    <mergeCell ref="C1:G1"/>
    <mergeCell ref="J1:K1"/>
    <mergeCell ref="A2:K2"/>
    <mergeCell ref="A3:K3"/>
    <mergeCell ref="D11:G11"/>
    <mergeCell ref="C4:G4"/>
    <mergeCell ref="D5:G5"/>
    <mergeCell ref="D6:G6"/>
    <mergeCell ref="D7:K7"/>
    <mergeCell ref="D9:G9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2023-05-10T09:18:24Z</cp:lastPrinted>
  <dcterms:created xsi:type="dcterms:W3CDTF">2010-12-02T07:50:49Z</dcterms:created>
  <dcterms:modified xsi:type="dcterms:W3CDTF">2024-03-28T20:22:54Z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D0D73112C00F4B9593D7CC339F40A2C5</vt:lpwstr>
  </property>
</Properties>
</file>