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915" activeTab="0"/>
  </bookViews>
  <sheets>
    <sheet name="текст " sheetId="1" r:id="rId1"/>
    <sheet name="прил1 " sheetId="2" r:id="rId2"/>
    <sheet name="прил 2" sheetId="3" r:id="rId3"/>
    <sheet name="прил 3" sheetId="4" r:id="rId4"/>
    <sheet name="прил 4" sheetId="5" r:id="rId5"/>
    <sheet name="прил 5" sheetId="6" r:id="rId6"/>
    <sheet name="прил6" sheetId="7" r:id="rId7"/>
  </sheets>
  <definedNames/>
  <calcPr fullCalcOnLoad="1"/>
</workbook>
</file>

<file path=xl/sharedStrings.xml><?xml version="1.0" encoding="utf-8"?>
<sst xmlns="http://schemas.openxmlformats.org/spreadsheetml/2006/main" count="655" uniqueCount="295">
  <si>
    <t xml:space="preserve">      Российская Федерация</t>
  </si>
  <si>
    <t xml:space="preserve">          Красноярский край Казачинский район</t>
  </si>
  <si>
    <t>ПРОЕКТ</t>
  </si>
  <si>
    <t>РЕШЕНИЯ</t>
  </si>
  <si>
    <t xml:space="preserve">                                                     </t>
  </si>
  <si>
    <t xml:space="preserve">     1.Утвердить отчет об исполнении бюджета поселения за  2021 год, в том числе :</t>
  </si>
  <si>
    <t>2. Утвердить исполнение бюджета поселения за 2021 год со следующими показателями:</t>
  </si>
  <si>
    <t xml:space="preserve">     источников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государстенного управления относящихся к источникам финансирования дефицитов бюджета, согласно приложению 1 к настоящему Решению;</t>
  </si>
  <si>
    <t xml:space="preserve">     доходов бюджета поселения по кодам видов доходов, подвидов доходов, классификации относящихся к доходам поселения, согласно приложению 2 к настоящему Решению;</t>
  </si>
  <si>
    <t xml:space="preserve">     расходов бюджета поселения по разделам, подразделам, классификации расходов Российской Федерации,
 согласно приложению 3 к настоящему Решению;</t>
  </si>
  <si>
    <t xml:space="preserve">      межбюджетных трансфертов, передаваемых бюджетам муниципальных районов из бюджетов поселений, согласно приложению №6 к настоящему Решению</t>
  </si>
  <si>
    <t xml:space="preserve">      3. Настоящее Решение вступает в силу в день, следующий за днем его официального опубликования.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</si>
  <si>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</si>
  <si>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 xml:space="preserve">Совета депутатов  от                           г  №            </t>
  </si>
  <si>
    <t>Исполнение по источникам внутреннего финансирования дефицита бюджета поселения в 2021 году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</si>
  <si>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</si>
  <si>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</si>
  <si>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</si>
  <si>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</si>
  <si>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</si>
  <si>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Утверждено решением о бюджете</t>
  </si>
  <si>
    <t>Бюджетная роспись с учетом изменений</t>
  </si>
  <si>
    <t>Исполнено</t>
  </si>
  <si>
    <t xml:space="preserve"> </t>
  </si>
  <si>
    <t>Источники внутреннего финансирования дефицита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</si>
  <si>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</si>
  <si>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</si>
  <si>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</si>
  <si>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</si>
  <si>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</si>
  <si>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</si>
  <si>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</si>
  <si>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</si>
  <si>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</si>
  <si>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Итого источников финансирования дефицита бюджета</t>
  </si>
  <si>
    <t xml:space="preserve">                        </t>
  </si>
  <si>
    <t>Приложение 2</t>
  </si>
  <si>
    <t xml:space="preserve">Совета депутатов от                      г  №               </t>
  </si>
  <si>
    <t>Исполнение по доходам бюджета  поселения по кодам видов доходов,по кодам бюджетной классификации в 2021 году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</si>
  <si>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</si>
  <si>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</si>
  <si>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 классификации доходов бюджета</t>
  </si>
  <si>
    <t>Наименование кода классификации доходов бюджета</t>
  </si>
  <si>
    <t>% исполнения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</si>
  <si>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</si>
  <si>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</si>
  <si>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</si>
  <si>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</si>
  <si>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</si>
  <si>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</si>
  <si>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</si>
  <si>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2271 и 228 Налогового кодекса Российской Федерации</t>
  </si>
  <si>
    <t xml:space="preserve">  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</si>
  <si>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</si>
  <si>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</si>
  <si>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</si>
  <si>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</si>
  <si>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</si>
  <si>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</si>
  <si>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</si>
  <si>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</si>
  <si>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</si>
  <si>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</si>
  <si>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</si>
  <si>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</si>
  <si>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</si>
  <si>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</si>
  <si>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</si>
  <si>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</si>
  <si>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</si>
  <si>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</si>
  <si>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</si>
  <si>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</si>
  <si>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</si>
  <si>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</si>
  <si>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182 1 06 06040 00 0000 110</t>
  </si>
  <si>
    <t>Земельный налог с физичиских лиц</t>
  </si>
  <si>
    <t>182 1 06 06043 10 0000 110</t>
  </si>
  <si>
    <t>Земельный налог с физичиских лиц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</si>
  <si>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</si>
  <si>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</si>
  <si>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</si>
  <si>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</si>
  <si>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</si>
  <si>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</si>
  <si>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</si>
  <si>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</si>
  <si>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</si>
  <si>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</si>
  <si>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районого бюджета за счет субвенции из краевого бюджета</t>
  </si>
  <si>
    <t>Дотации бюджетам сельских поселений на выравнивание бюджетной обеспеченности из районного бюджета за счет собственных доходов районного бюджета</t>
  </si>
  <si>
    <t>819 2 02 20000 00 0000 150</t>
  </si>
  <si>
    <t>Субсидии бюджетам бюджетной системы Российской Федерации (межбюджетные субсидии)</t>
  </si>
  <si>
    <t>819 2 02 29999 00 0000 150</t>
  </si>
  <si>
    <t>Прочие субсидии</t>
  </si>
  <si>
    <t>819 2 02 29999 10 0000 150</t>
  </si>
  <si>
    <t>Прочие субсидии бюджетам сельских поселений</t>
  </si>
  <si>
    <t>819 2 02 29999 10 7412 150</t>
  </si>
  <si>
    <t>Прочие субсидии бюджетам сельских поселений (на обеспечение первичных мер пожарной безопасности)</t>
  </si>
  <si>
    <t>819 2 02 29999 10 7508 150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</si>
  <si>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</si>
  <si>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Субвенции бюджетам субьектов Российской Федерации и муниципальных образований</t>
  </si>
  <si>
    <t>Субвенции местным бюджетам на выполнение передаваемых  полномочий субъектов Российской Федерации</t>
  </si>
  <si>
    <t>000 2 02 30024 10 0000 150</t>
  </si>
  <si>
    <t>Субвенции  бюджетам поселений на выполнение пере-даваемых 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</si>
  <si>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</si>
  <si>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</si>
  <si>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</si>
  <si>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</si>
  <si>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</si>
  <si>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t xml:space="preserve">Прочие межбюджетные трансферты передаваемые бюджетам сельских поселений 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</si>
  <si>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</si>
  <si>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Всего</t>
  </si>
  <si>
    <t xml:space="preserve">                                                          Приложение 3</t>
  </si>
  <si>
    <t xml:space="preserve">Совета депутатов  от                     г  № </t>
  </si>
  <si>
    <t xml:space="preserve">  Исполнение расходов бюджета поселения по разделам  и подразделам классификации расходов бюджетов Российской Федерации на 2021 год 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</si>
  <si>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</si>
  <si>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</si>
  <si>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</si>
  <si>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</si>
  <si>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</si>
  <si>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</si>
  <si>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</si>
  <si>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</si>
  <si>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</si>
  <si>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</si>
  <si>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</si>
  <si>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</si>
  <si>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</si>
  <si>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</si>
  <si>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</si>
  <si>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</si>
  <si>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</si>
  <si>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</si>
  <si>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</si>
  <si>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</si>
  <si>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</si>
  <si>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</si>
  <si>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</si>
  <si>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</si>
  <si>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(дорожный фонд)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</si>
  <si>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</si>
  <si>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</si>
  <si>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</si>
  <si>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</si>
  <si>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</si>
  <si>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</si>
  <si>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</si>
  <si>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</si>
  <si>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</si>
  <si>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</si>
  <si>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</si>
  <si>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 xml:space="preserve">                                                                                                                                    Приложение 4</t>
  </si>
  <si>
    <t xml:space="preserve">Совета депутатов  от                     г  №      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</si>
  <si>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</si>
  <si>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</si>
  <si>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</si>
  <si>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</si>
  <si>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Функционирование высшего должностного лица  субъекта Российской Федерации и муниципального образования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</si>
  <si>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</si>
  <si>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</si>
  <si>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</si>
  <si>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</si>
  <si>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</si>
  <si>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</si>
  <si>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</si>
  <si>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</si>
  <si>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</si>
  <si>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</si>
  <si>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</si>
  <si>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</si>
  <si>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Резервные средства</t>
  </si>
  <si>
    <t>870</t>
  </si>
  <si>
    <t>0100000000</t>
  </si>
  <si>
    <t>0110000000</t>
  </si>
  <si>
    <t>0110081010</t>
  </si>
  <si>
    <t>100</t>
  </si>
  <si>
    <t>120</t>
  </si>
  <si>
    <t>0110081060</t>
  </si>
  <si>
    <t>200</t>
  </si>
  <si>
    <t>240</t>
  </si>
  <si>
    <t>Закупка товаров, работ и услуг для обеспечения государственных (муниципальных) нужд</t>
  </si>
  <si>
    <t>Закупки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</si>
  <si>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</si>
  <si>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01300S4120</t>
  </si>
  <si>
    <t>Другие вопросы в области национальной  безопасности и правоохранительной деятельности</t>
  </si>
  <si>
    <t>0120000000</t>
  </si>
  <si>
    <t>0120081020</t>
  </si>
  <si>
    <t>0120081090</t>
  </si>
  <si>
    <t>01200S5080</t>
  </si>
  <si>
    <t>0110083010</t>
  </si>
  <si>
    <t>0110081040</t>
  </si>
  <si>
    <t>0140000000</t>
  </si>
  <si>
    <t>0140082060</t>
  </si>
  <si>
    <t xml:space="preserve">Межбюджетные трансферты </t>
  </si>
  <si>
    <t xml:space="preserve">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</si>
  <si>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Приложение 5</t>
  </si>
  <si>
    <t xml:space="preserve">Совета депутатов  от                  № </t>
  </si>
  <si>
    <t>№ стр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</si>
  <si>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</si>
  <si>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</si>
  <si>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Дорожное хозяйство (дорожные фонды)</t>
  </si>
  <si>
    <t>0130000000</t>
  </si>
  <si>
    <t>0130082020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</si>
  <si>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</si>
  <si>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</si>
  <si>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Приложение № 6</t>
  </si>
  <si>
    <t xml:space="preserve">Совета депутатов от        г. №     </t>
  </si>
  <si>
    <t>Исполнение по межбюджетным трансфертам, передаваемым бюджетам муниципальных районов из бюджетов поселений в 2021 году</t>
  </si>
  <si>
    <t>код ведомства</t>
  </si>
  <si>
    <t>раздел</t>
  </si>
  <si>
    <t>подраздел</t>
  </si>
  <si>
    <t>целевая статья</t>
  </si>
  <si>
    <t>вид расхода</t>
  </si>
  <si>
    <t>% Исполнения</t>
  </si>
  <si>
    <t>Администрация Вороковского сельсовета</t>
  </si>
  <si>
    <t>01</t>
  </si>
  <si>
    <t>02</t>
  </si>
  <si>
    <t>91 0 0000</t>
  </si>
  <si>
    <t>Итого</t>
  </si>
  <si>
    <t xml:space="preserve">       Захаровский сельский Совет депутатов</t>
  </si>
  <si>
    <t xml:space="preserve">                   «Об исполнении бюджета Захаровского сельсовета за 2021 год"</t>
  </si>
  <si>
    <t xml:space="preserve">      расходов бюджета поселения по ведомственной структуре расходов, разделам, подразделам, целевым статьям (муниципальным программам Захаровского сельсовета непрограмным направлениям деятельности), группам и пдгруппам видов расходов, классификации расходов, согласно приложению 4 к настоящему Решению</t>
  </si>
  <si>
    <t xml:space="preserve">       расходов бюджета поселения по целевым статьям (муниципальным программам Захаровского сельсовета и непрограмным направлениям деятельности) группам и подгруппам видов расходов, разделам, подразделам классификации расходов местного бюджета согласно приложению5 к настоящему Решению;</t>
  </si>
  <si>
    <t>00.00.0000                                                                 с.Захаровка                                             № 00-000</t>
  </si>
  <si>
    <t xml:space="preserve">        исполнение  бюджета поселения по доходам в сумме 3 875 647,85 рублей и расходам в сумме 3 888 948,64 рублей;</t>
  </si>
  <si>
    <t xml:space="preserve">
        исполнение бюджета поселения с дефицитом в сумме  18 903,28  рубля;                                                                                                                    исполнение по источникам внутреннего финансирования с дефицитом бюджета поселения в сумме  18903,28  рублей;</t>
  </si>
  <si>
    <t>Глава сельсовета                                                                                       Розе Т.А.</t>
  </si>
  <si>
    <t>к Решению Захаровского сельского</t>
  </si>
  <si>
    <t>810 01 00 00 00 00 0000 000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</si>
  <si>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</si>
  <si>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</si>
  <si>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</si>
  <si>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</si>
  <si>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</si>
  <si>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</si>
  <si>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</si>
  <si>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</si>
  <si>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</si>
  <si>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к  Решению Захаровского сельского</t>
  </si>
  <si>
    <t>810 1 08 04020 01 1000 110</t>
  </si>
  <si>
    <t>810 2 02 49999 10 0002 150</t>
  </si>
  <si>
    <t>810 2 02 49999 10 0000 150</t>
  </si>
  <si>
    <t>810 2 02 49999 00 0000 150</t>
  </si>
  <si>
    <t>810 2 02 40000 00 0000 150</t>
  </si>
  <si>
    <t>810 2 02 35118 10 0000 150</t>
  </si>
  <si>
    <t>810 2 02 35118 00 0000 150</t>
  </si>
  <si>
    <t>810 2 02 30024 10 4901 150</t>
  </si>
  <si>
    <t>810 2 02 30024 00 0000 150</t>
  </si>
  <si>
    <t>810 2 02 30000 00 0000 150</t>
  </si>
  <si>
    <t>810 2 02 15001 10 0030 150</t>
  </si>
  <si>
    <t>810 2 02 15001 10 0020 150</t>
  </si>
  <si>
    <t>810 2 02 15001 10 0000 150</t>
  </si>
  <si>
    <t>810 2 02 15001 00 0000 150</t>
  </si>
  <si>
    <t>810 2 02 10000 00 0000 000</t>
  </si>
  <si>
    <t>810 2 02 00000 00 0000 000</t>
  </si>
  <si>
    <t xml:space="preserve">      Исполнение ведомственной структуры расходов по разделам, подразделам,целевым статьям (муниципальным программам Захаровского сельсовета) в 2021 году</t>
  </si>
  <si>
    <t>Администрация Захаровского сельсовета</t>
  </si>
  <si>
    <t>Функционирование администрации Захаровского сельсовета</t>
  </si>
  <si>
    <t>Функционированиеадминистрации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</si>
  <si>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</si>
  <si>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>Муниципальная программа Захаровского сельсовета "Создание безопасных и комфортных условий для проживания на территории Захаровского сельсовета"</t>
  </si>
  <si>
    <t>Подпрограмма  "Благоустройство  территории Захаровского сельсовета "</t>
  </si>
  <si>
    <t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</si>
  <si>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в области занятости населения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</si>
  <si>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Захаровского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</si>
  <si>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непрограмных расходов отдельных органов местного самоуправления</t>
  </si>
  <si>
    <t>Муниципальная программа Захаровскогоо сельсовета "Создание безопасных и комфортных условий для проживания на территории Захаровского сельсовета"</t>
  </si>
  <si>
    <t>Подпрограмма "Обеспечение безопасности жителей Захаровского сельсовета"</t>
  </si>
  <si>
    <t>Обеспечение первичных мер пожарной безопасности за счет средств краевого бюджета и средств бюджета поселения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</si>
  <si>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</si>
  <si>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"Обеспечение  безопасности жителей Захаровского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</si>
  <si>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</si>
  <si>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</si>
  <si>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 xml:space="preserve">Содержание автомобильных дорог и инженерныхх сооружений на них в границах городских округов, и сельских  поселений 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</si>
  <si>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и инженерных сооружений на них в границах  городских округов и поселений  за счет средств муниципального дорожного фонда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</si>
  <si>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>Мероприятия по содержанию автомобильных дорог общего пользования местного значения городских округов, городских и сельских поселений  за счет средств краевого бюджета и средств бюджета поселения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</si>
  <si>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в области организации водоснабжения населения в рамках подпрограммы "Благоустройство  территории Захаровского сельсовета " муниципальной программы администрации Захаровского сельсовета "Создание безопасных и комфортных условий для проживания на территории Захаровского сельсовета"</t>
  </si>
  <si>
    <t xml:space="preserve">Организация и содержание мест захоронения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</si>
  <si>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"Прочие мероприятия Захаровского сельсовета "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</si>
  <si>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обеспечения жителей поселения услугами организаций культуры в рамках подпрограммы "Прочие мероприятия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</si>
  <si>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   Исполнение бюджетных ассигнований по целевым статьям (муниципальным программам Захаровского сельсовета и непрограммным направления деятельности), группам и подгруппам видов расходов, разделам, подразделам классификации расходов  бюджета поселения в 2021 году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</si>
  <si>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</si>
  <si>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Организация и содержание мест захоронения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</si>
  <si>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"Содержания автомобильных дорог общего пользования Захаровского сельсовета "</t>
  </si>
  <si>
    <t xml:space="preserve">Мероприятия по содержанию автомобильных дорог общего пользования местного значения городских округов, городских сельских поселений в рамках подпрограммы "Содержания автомобильных дорог общего пользования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</si>
  <si>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Содержание автомобильных дорог 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Захаровского сельсовета" муниципальной программы  Захаровского сельсовета  "Создание безопасных и комфортных условий для проживания на территории Захаровского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</si>
  <si>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</si>
  <si>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"Прочие мероприятия Захаровского сельсовета"</t>
  </si>
  <si>
    <t>Наименование  МО Захаровский сельсовет</t>
  </si>
  <si>
    <t>Налог на имущество физических лиц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</si>
  <si>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</si>
  <si>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</si>
  <si>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</si>
  <si>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 Руководствуясь статьей 264.6 Бюджетного Кодекса Российской Федерации,"Положением о бюджетном процессе в Захаровском сельсовете", утвержденным Решением Захаровского сельского Совета от 13.11.2020 г № 3-8,статьей 51 Устава  Захаровского сельского Совета депутатов решил: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</si>
</sst>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000"/>
    <numFmt numFmtId="181" formatCode="#,##0.0\ _₽"/>
    <numFmt numFmtId="182" formatCode="?"/>
    <numFmt numFmtId="183" formatCode="0.0"/>
  </numFmts>
  <fonts count="56">
    <font>
      <sz val="10"/>
      <name val="Arial Cyr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8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8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180" fontId="5" fillId="34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vertical="top"/>
    </xf>
    <xf numFmtId="0" fontId="0" fillId="33" borderId="0" xfId="0" applyFill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4" borderId="14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left" vertical="top" wrapText="1"/>
    </xf>
    <xf numFmtId="180" fontId="5" fillId="34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 horizontal="right" vertical="top"/>
    </xf>
    <xf numFmtId="0" fontId="5" fillId="34" borderId="10" xfId="0" applyNumberFormat="1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left" vertical="top" wrapText="1"/>
    </xf>
    <xf numFmtId="0" fontId="5" fillId="34" borderId="15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1" fontId="5" fillId="0" borderId="16" xfId="0" applyNumberFormat="1" applyFont="1" applyFill="1" applyBorder="1" applyAlignment="1" applyProtection="1">
      <alignment horizontal="left" wrapText="1"/>
      <protection/>
    </xf>
    <xf numFmtId="49" fontId="5" fillId="0" borderId="17" xfId="0" applyNumberFormat="1" applyFont="1" applyFill="1" applyBorder="1" applyAlignment="1" applyProtection="1">
      <alignment horizontal="left" wrapText="1"/>
      <protection/>
    </xf>
    <xf numFmtId="2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180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18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180" fontId="9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left" vertical="top" wrapText="1"/>
    </xf>
    <xf numFmtId="183" fontId="5" fillId="34" borderId="0" xfId="0" applyNumberFormat="1" applyFont="1" applyFill="1" applyBorder="1" applyAlignment="1">
      <alignment horizontal="right" vertical="top" wrapText="1"/>
    </xf>
    <xf numFmtId="183" fontId="5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/>
    </xf>
    <xf numFmtId="49" fontId="5" fillId="0" borderId="16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 wrapText="1"/>
    </xf>
    <xf numFmtId="0" fontId="17" fillId="3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 wrapText="1"/>
    </xf>
    <xf numFmtId="2" fontId="5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1" fillId="0" borderId="0" xfId="0" applyFont="1" applyFill="1" applyAlignment="1">
      <alignment vertical="top" wrapText="1"/>
    </xf>
    <xf numFmtId="0" fontId="11" fillId="34" borderId="0" xfId="0" applyFont="1" applyFill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3" fillId="34" borderId="0" xfId="0" applyFont="1" applyFill="1" applyAlignment="1">
      <alignment horizontal="justify"/>
    </xf>
    <xf numFmtId="0" fontId="11" fillId="34" borderId="0" xfId="0" applyFont="1" applyFill="1" applyAlignment="1">
      <alignment horizontal="justify"/>
    </xf>
    <xf numFmtId="0" fontId="0" fillId="0" borderId="20" xfId="0" applyBorder="1" applyAlignment="1">
      <alignment/>
    </xf>
    <xf numFmtId="0" fontId="11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34" borderId="0" xfId="0" applyFont="1" applyFill="1" applyAlignment="1">
      <alignment horizontal="justify" vertical="top" wrapText="1"/>
    </xf>
    <xf numFmtId="0" fontId="11" fillId="0" borderId="0" xfId="0" applyFont="1" applyAlignment="1">
      <alignment horizontal="left" vertical="center" wrapText="1"/>
    </xf>
    <xf numFmtId="49" fontId="5" fillId="0" borderId="0" xfId="0" applyNumberFormat="1" applyFont="1" applyFill="1" applyAlignment="1">
      <alignment horizontal="justify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0" fontId="11" fillId="34" borderId="0" xfId="0" applyFont="1" applyFill="1" applyAlignment="1">
      <alignment horizontal="left" vertical="top" wrapText="1"/>
    </xf>
    <xf numFmtId="0" fontId="11" fillId="34" borderId="0" xfId="0" applyFont="1" applyFill="1" applyAlignment="1">
      <alignment horizontal="justify" vertical="top" wrapText="1"/>
    </xf>
    <xf numFmtId="9" fontId="0" fillId="0" borderId="0" xfId="0" applyNumberFormat="1" applyAlignment="1">
      <alignment/>
    </xf>
    <xf numFmtId="0" fontId="11" fillId="0" borderId="0" xfId="0" applyFont="1" applyAlignment="1">
      <alignment wrapText="1"/>
    </xf>
    <xf numFmtId="0" fontId="18" fillId="34" borderId="0" xfId="0" applyFont="1" applyFill="1" applyAlignment="1">
      <alignment horizontal="justify" vertical="top" wrapText="1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justify" vertical="top" wrapText="1"/>
    </xf>
    <xf numFmtId="0" fontId="11" fillId="0" borderId="0" xfId="0" applyFont="1" applyAlignment="1">
      <alignment/>
    </xf>
    <xf numFmtId="2" fontId="5" fillId="0" borderId="0" xfId="0" applyNumberFormat="1" applyFont="1" applyFill="1" applyAlignment="1">
      <alignment horizontal="justify" wrapText="1"/>
    </xf>
    <xf numFmtId="49" fontId="5" fillId="0" borderId="0" xfId="0" applyNumberFormat="1" applyFont="1" applyFill="1" applyAlignment="1">
      <alignment horizontal="justify" wrapText="1"/>
    </xf>
    <xf numFmtId="0" fontId="5" fillId="34" borderId="0" xfId="0" applyFont="1" applyFill="1" applyBorder="1" applyAlignment="1">
      <alignment horizontal="left" vertical="top"/>
    </xf>
    <xf numFmtId="0" fontId="11" fillId="34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33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5" fillId="33" borderId="11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0" xfId="0" applyNumberFormat="1" applyFont="1" applyFill="1" applyAlignment="1">
      <alignment/>
    </xf>
    <xf numFmtId="49" fontId="38" fillId="0" borderId="22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4">
      <selection activeCell="A28" sqref="A28"/>
    </sheetView>
  </sheetViews>
  <sheetFormatPr defaultColWidth="9.125" defaultRowHeight="12.75"/>
  <cols>
    <col min="1" max="1" width="111.875" style="0" customWidth="1"/>
  </cols>
  <sheetData>
    <row r="1" ht="7.5" customHeight="1">
      <c r="A1" s="141"/>
    </row>
    <row r="2" ht="18.75">
      <c r="A2" s="142" t="s">
        <v>0</v>
      </c>
    </row>
    <row r="3" ht="16.5" customHeight="1">
      <c r="A3" s="142" t="s">
        <v>1</v>
      </c>
    </row>
    <row r="4" ht="18.75" customHeight="1">
      <c r="A4" s="142" t="s">
        <v>220</v>
      </c>
    </row>
    <row r="5" ht="16.5" customHeight="1">
      <c r="A5" s="143" t="s">
        <v>2</v>
      </c>
    </row>
    <row r="6" ht="18" customHeight="1">
      <c r="A6" s="144" t="s">
        <v>3</v>
      </c>
    </row>
    <row r="7" ht="0.75" customHeight="1" hidden="1">
      <c r="A7" s="145"/>
    </row>
    <row r="8" ht="5.25" customHeight="1">
      <c r="A8" s="146" t="s">
        <v>4</v>
      </c>
    </row>
    <row r="9" spans="1:2" ht="15" customHeight="1">
      <c r="A9" s="147" t="s">
        <v>224</v>
      </c>
      <c r="B9" s="54"/>
    </row>
    <row r="10" spans="1:2" ht="9.75" customHeight="1" hidden="1">
      <c r="A10" s="148"/>
      <c r="B10" s="54"/>
    </row>
    <row r="11" spans="1:2" ht="30" customHeight="1">
      <c r="A11" s="149" t="s">
        <v>221</v>
      </c>
      <c r="B11" s="54"/>
    </row>
    <row r="12" spans="1:2" ht="20.25" customHeight="1" hidden="1">
      <c r="A12" s="150"/>
      <c r="B12" s="54"/>
    </row>
    <row r="13" ht="0.75" customHeight="1">
      <c r="A13" s="151"/>
    </row>
    <row r="14" ht="14.25" customHeight="1">
      <c r="A14" s="152"/>
    </row>
    <row r="15" ht="3" customHeight="1">
      <c r="A15" s="153"/>
    </row>
    <row r="16" spans="1:2" s="137" customFormat="1" ht="44.25" customHeight="1">
      <c r="A16" s="272" t="s">
        <v>294</v>
      </c>
      <c r="B16" s="154"/>
    </row>
    <row r="17" s="137" customFormat="1" ht="10.5" customHeight="1">
      <c r="A17" s="189" t="s">
        <v>5</v>
      </c>
    </row>
    <row r="18" s="137" customFormat="1" ht="6.75" customHeight="1">
      <c r="A18" s="189"/>
    </row>
    <row r="19" s="137" customFormat="1" ht="3" customHeight="1" hidden="1">
      <c r="A19" s="189"/>
    </row>
    <row r="20" s="137" customFormat="1" ht="28.5" customHeight="1">
      <c r="A20" s="138" t="s">
        <v>225</v>
      </c>
    </row>
    <row r="21" s="137" customFormat="1" ht="2.25" customHeight="1">
      <c r="A21" s="138"/>
    </row>
    <row r="22" spans="1:13" s="138" customFormat="1" ht="27.75" customHeight="1">
      <c r="A22" s="155" t="s">
        <v>226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</row>
    <row r="23" spans="1:13" s="138" customFormat="1" ht="23.25" customHeight="1">
      <c r="A23" s="156" t="s">
        <v>6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3" s="138" customFormat="1" ht="43.5" customHeight="1">
      <c r="A24" s="158" t="s">
        <v>7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</row>
    <row r="25" spans="1:13" s="138" customFormat="1" ht="29.25" customHeight="1">
      <c r="A25" s="139" t="s">
        <v>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76"/>
    </row>
    <row r="26" s="139" customFormat="1" ht="28.5" customHeight="1">
      <c r="A26" s="139" t="s">
        <v>9</v>
      </c>
    </row>
    <row r="27" spans="1:13" s="140" customFormat="1" ht="38.25" customHeight="1">
      <c r="A27" s="155" t="s">
        <v>222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spans="1:13" s="140" customFormat="1" ht="39" customHeight="1">
      <c r="A28" s="155" t="s">
        <v>223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</row>
    <row r="29" spans="1:13" s="140" customFormat="1" ht="27" customHeight="1">
      <c r="A29" s="139" t="s">
        <v>10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</row>
    <row r="30" spans="1:13" s="140" customFormat="1" ht="41.25" customHeight="1" hidden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13" s="140" customFormat="1" ht="28.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1:13" s="140" customFormat="1" ht="0.75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</row>
    <row r="33" spans="1:13" s="140" customFormat="1" ht="22.5" customHeight="1">
      <c r="A33" s="139" t="s">
        <v>11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ht="17.25" customHeight="1">
      <c r="A34" s="160"/>
    </row>
    <row r="35" ht="18.75" customHeight="1">
      <c r="A35" s="160"/>
    </row>
    <row r="36" ht="31.5" customHeight="1" hidden="1">
      <c r="A36" s="161"/>
    </row>
    <row r="37" ht="15.75" customHeight="1" hidden="1">
      <c r="A37" s="162"/>
    </row>
    <row r="38" ht="15" customHeight="1">
      <c r="A38" s="163" t="s">
        <v>227</v>
      </c>
    </row>
    <row r="39" ht="63" customHeight="1">
      <c r="A39" s="162"/>
    </row>
    <row r="40" ht="30.75" customHeight="1">
      <c r="A40" s="162"/>
    </row>
    <row r="41" ht="79.5" customHeight="1">
      <c r="A41" s="162"/>
    </row>
    <row r="42" ht="76.5" customHeight="1">
      <c r="A42" s="162"/>
    </row>
    <row r="43" spans="1:13" ht="46.5" customHeight="1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ht="222.75" customHeight="1">
      <c r="A44" s="165"/>
      <c r="B44" s="166"/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165"/>
    </row>
    <row r="45" spans="1:2" ht="10.5" customHeight="1" hidden="1">
      <c r="A45" s="162"/>
      <c r="B45" s="164"/>
    </row>
    <row r="46" spans="1:2" ht="15.75" customHeight="1">
      <c r="A46" s="167"/>
      <c r="B46" s="166"/>
    </row>
    <row r="47" spans="1:2" ht="49.5" customHeight="1">
      <c r="A47" s="168"/>
      <c r="B47" s="169"/>
    </row>
    <row r="48" spans="1:2" ht="17.25" customHeight="1">
      <c r="A48" s="162"/>
      <c r="B48" s="169"/>
    </row>
    <row r="49" ht="93.75" customHeight="1">
      <c r="A49" s="162"/>
    </row>
    <row r="50" ht="81.75" customHeight="1">
      <c r="A50" s="170"/>
    </row>
    <row r="51" ht="95.25" customHeight="1">
      <c r="A51" s="170"/>
    </row>
    <row r="52" ht="79.5" customHeight="1">
      <c r="A52" s="170"/>
    </row>
    <row r="53" ht="60.75" customHeight="1">
      <c r="A53" s="170"/>
    </row>
    <row r="54" ht="80.25" customHeight="1">
      <c r="A54" s="170"/>
    </row>
    <row r="55" ht="62.25" customHeight="1">
      <c r="A55" s="170"/>
    </row>
    <row r="56" ht="95.25" customHeight="1">
      <c r="A56" s="170"/>
    </row>
    <row r="57" ht="2.25" customHeight="1" hidden="1">
      <c r="A57" s="170"/>
    </row>
    <row r="58" ht="63.75" customHeight="1">
      <c r="A58" s="171"/>
    </row>
    <row r="59" ht="0.75" customHeight="1" hidden="1">
      <c r="A59" s="172"/>
    </row>
    <row r="60" ht="93.75" customHeight="1">
      <c r="A60" s="173"/>
    </row>
    <row r="61" ht="27.75" customHeight="1">
      <c r="A61" s="174"/>
    </row>
    <row r="62" ht="45" customHeight="1">
      <c r="A62" s="175"/>
    </row>
    <row r="63" ht="1.5" customHeight="1">
      <c r="A63" s="175"/>
    </row>
    <row r="64" ht="51.75" customHeight="1">
      <c r="A64" s="171"/>
    </row>
    <row r="65" ht="108" customHeight="1">
      <c r="A65" s="173"/>
    </row>
    <row r="66" ht="0.75" customHeight="1">
      <c r="A66" s="175"/>
    </row>
    <row r="67" ht="15.75">
      <c r="A67" s="172"/>
    </row>
    <row r="68" ht="0.75" customHeight="1">
      <c r="A68" s="175"/>
    </row>
    <row r="69" ht="59.25" customHeight="1">
      <c r="A69" s="175"/>
    </row>
    <row r="70" ht="93" customHeight="1">
      <c r="A70" s="177"/>
    </row>
    <row r="71" ht="78" customHeight="1">
      <c r="A71" s="177"/>
    </row>
    <row r="72" ht="75.75" customHeight="1">
      <c r="A72" s="177"/>
    </row>
    <row r="73" ht="14.25" customHeight="1">
      <c r="A73" s="171"/>
    </row>
    <row r="74" ht="77.25" customHeight="1">
      <c r="A74" s="177"/>
    </row>
    <row r="75" ht="92.25" customHeight="1">
      <c r="A75" s="177"/>
    </row>
    <row r="76" ht="78.75" customHeight="1">
      <c r="A76" s="177"/>
    </row>
    <row r="77" ht="16.5" customHeight="1">
      <c r="A77" s="171"/>
    </row>
    <row r="78" ht="48.75" customHeight="1">
      <c r="A78" s="175"/>
    </row>
    <row r="79" ht="0.75" customHeight="1">
      <c r="A79" s="177"/>
    </row>
    <row r="80" ht="84.75" customHeight="1" hidden="1">
      <c r="A80" s="177"/>
    </row>
    <row r="81" ht="18" customHeight="1">
      <c r="A81" s="178"/>
    </row>
    <row r="82" ht="48.75" customHeight="1">
      <c r="A82" s="170"/>
    </row>
    <row r="83" ht="0.75" customHeight="1">
      <c r="A83" s="170"/>
    </row>
    <row r="84" ht="31.5" customHeight="1">
      <c r="A84" s="174"/>
    </row>
    <row r="85" ht="32.25" customHeight="1">
      <c r="A85" s="179"/>
    </row>
    <row r="86" ht="30.75" customHeight="1">
      <c r="A86" s="180"/>
    </row>
    <row r="87" ht="31.5" customHeight="1">
      <c r="A87" s="180"/>
    </row>
    <row r="88" ht="30.75" customHeight="1">
      <c r="A88" s="180"/>
    </row>
    <row r="89" ht="13.5" customHeight="1">
      <c r="A89" s="190"/>
    </row>
    <row r="90" ht="16.5" customHeight="1">
      <c r="A90" s="190"/>
    </row>
    <row r="91" spans="1:2" ht="16.5" customHeight="1">
      <c r="A91" s="180"/>
      <c r="B91" s="181"/>
    </row>
    <row r="92" ht="18" customHeight="1">
      <c r="A92" s="180"/>
    </row>
    <row r="93" ht="18" customHeight="1">
      <c r="A93" s="180"/>
    </row>
    <row r="94" ht="34.5" customHeight="1">
      <c r="A94" s="182"/>
    </row>
    <row r="95" spans="1:2" ht="16.5" customHeight="1">
      <c r="A95" s="180"/>
      <c r="B95" s="181"/>
    </row>
    <row r="96" ht="15" customHeight="1">
      <c r="A96" s="180"/>
    </row>
    <row r="97" ht="18" customHeight="1">
      <c r="A97" s="180"/>
    </row>
    <row r="98" ht="1.5" customHeight="1">
      <c r="A98" s="183"/>
    </row>
    <row r="99" ht="18" customHeight="1">
      <c r="A99" s="171"/>
    </row>
    <row r="100" ht="21.75" customHeight="1">
      <c r="A100" s="175"/>
    </row>
    <row r="101" ht="0.75" customHeight="1">
      <c r="A101" s="180"/>
    </row>
    <row r="102" ht="18" customHeight="1">
      <c r="A102" s="184"/>
    </row>
    <row r="103" ht="39.75" customHeight="1">
      <c r="A103" s="165"/>
    </row>
    <row r="104" ht="15.75" hidden="1">
      <c r="A104" s="170"/>
    </row>
    <row r="105" ht="15.75" hidden="1">
      <c r="A105" s="170"/>
    </row>
    <row r="106" ht="12.75" customHeight="1">
      <c r="A106" s="170"/>
    </row>
    <row r="107" ht="0.75" customHeight="1">
      <c r="A107" s="170"/>
    </row>
    <row r="108" ht="15.75">
      <c r="A108" s="170"/>
    </row>
    <row r="109" ht="15.75">
      <c r="A109" s="170"/>
    </row>
    <row r="110" ht="15.75">
      <c r="A110" s="170"/>
    </row>
    <row r="111" ht="15.75">
      <c r="A111" s="170"/>
    </row>
    <row r="112" ht="12.75">
      <c r="A112" s="185"/>
    </row>
    <row r="113" ht="15.75">
      <c r="A113" s="186"/>
    </row>
    <row r="114" ht="15.75">
      <c r="A114" s="186"/>
    </row>
  </sheetData>
  <sheetProtection/>
  <mergeCells count="4">
    <mergeCell ref="A30:M30"/>
    <mergeCell ref="A32:M32"/>
    <mergeCell ref="A17:A19"/>
    <mergeCell ref="A89:A90"/>
  </mergeCells>
  <printOptions/>
  <pageMargins left="0.55" right="0.04" top="0.59" bottom="0.2" header="0.11999999999999998" footer="0.119999999999999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workbookViewId="0" topLeftCell="A1">
      <selection activeCell="E24" sqref="E24"/>
    </sheetView>
  </sheetViews>
  <sheetFormatPr defaultColWidth="9.25390625" defaultRowHeight="12.75"/>
  <cols>
    <col min="1" max="1" width="4.625" style="21" customWidth="1"/>
    <col min="2" max="2" width="25.625" style="21" customWidth="1"/>
    <col min="3" max="3" width="43.25390625" style="21" customWidth="1"/>
    <col min="4" max="4" width="12.00390625" style="21" customWidth="1"/>
    <col min="5" max="5" width="12.375" style="21" customWidth="1"/>
    <col min="6" max="6" width="11.75390625" style="21" customWidth="1"/>
    <col min="7" max="7" width="2.625" style="0" customWidth="1"/>
  </cols>
  <sheetData>
    <row r="2" spans="1:6" ht="12.75">
      <c r="A2" s="191" t="s">
        <v>12</v>
      </c>
      <c r="B2" s="191"/>
      <c r="C2" s="191"/>
      <c r="D2" s="191"/>
      <c r="E2" s="191"/>
      <c r="F2" s="191"/>
    </row>
    <row r="3" spans="1:6" ht="12.75">
      <c r="A3" s="191" t="s">
        <v>228</v>
      </c>
      <c r="B3" s="191"/>
      <c r="C3" s="191"/>
      <c r="D3" s="191"/>
      <c r="E3" s="191"/>
      <c r="F3" s="191"/>
    </row>
    <row r="4" spans="1:6" ht="12.75">
      <c r="A4" s="191" t="s">
        <v>13</v>
      </c>
      <c r="B4" s="191"/>
      <c r="C4" s="191"/>
      <c r="D4" s="191"/>
      <c r="E4" s="191"/>
      <c r="F4" s="191"/>
    </row>
    <row r="5" spans="1:6" ht="12.75" hidden="1">
      <c r="A5" s="27"/>
      <c r="B5" s="27"/>
      <c r="C5" s="27"/>
      <c r="D5" s="27"/>
      <c r="E5" s="27"/>
      <c r="F5" s="27"/>
    </row>
    <row r="6" spans="1:8" ht="15" hidden="1">
      <c r="A6" s="27"/>
      <c r="B6" s="27"/>
      <c r="C6" s="202"/>
      <c r="D6" s="191"/>
      <c r="E6" s="191"/>
      <c r="F6" s="191"/>
      <c r="G6" s="133"/>
      <c r="H6" s="133"/>
    </row>
    <row r="7" spans="1:8" ht="15" hidden="1">
      <c r="A7" s="27"/>
      <c r="B7" s="27"/>
      <c r="C7" s="191"/>
      <c r="D7" s="191"/>
      <c r="E7" s="191"/>
      <c r="F7" s="191"/>
      <c r="G7" s="133"/>
      <c r="H7" s="133"/>
    </row>
    <row r="8" spans="1:8" ht="15" hidden="1">
      <c r="A8" s="134"/>
      <c r="C8" s="191"/>
      <c r="D8" s="191"/>
      <c r="E8" s="191"/>
      <c r="F8" s="191"/>
      <c r="G8" s="133"/>
      <c r="H8" s="133"/>
    </row>
    <row r="9" spans="1:7" ht="31.5" customHeight="1">
      <c r="A9" s="192" t="s">
        <v>14</v>
      </c>
      <c r="B9" s="192"/>
      <c r="C9" s="192"/>
      <c r="D9" s="192"/>
      <c r="E9" s="192"/>
      <c r="F9" s="192"/>
      <c r="G9" s="193"/>
    </row>
    <row r="10" spans="1:4" ht="12.75">
      <c r="A10" s="194"/>
      <c r="B10" s="194"/>
      <c r="C10" s="194"/>
      <c r="D10" s="194"/>
    </row>
    <row r="11" spans="1:6" ht="14.25" customHeight="1">
      <c r="A11" s="135" t="s">
        <v>15</v>
      </c>
      <c r="B11" s="111"/>
      <c r="C11" s="191" t="s">
        <v>16</v>
      </c>
      <c r="D11" s="191"/>
      <c r="E11" s="191"/>
      <c r="F11" s="191"/>
    </row>
    <row r="12" spans="1:11" ht="18" customHeight="1">
      <c r="A12" s="196" t="s">
        <v>17</v>
      </c>
      <c r="B12" s="197" t="s">
        <v>18</v>
      </c>
      <c r="C12" s="198" t="s">
        <v>19</v>
      </c>
      <c r="D12" s="200" t="s">
        <v>20</v>
      </c>
      <c r="E12" s="200" t="s">
        <v>21</v>
      </c>
      <c r="F12" s="200" t="s">
        <v>22</v>
      </c>
      <c r="K12" t="s">
        <v>23</v>
      </c>
    </row>
    <row r="13" spans="1:7" ht="69.75" customHeight="1">
      <c r="A13" s="196"/>
      <c r="B13" s="197"/>
      <c r="C13" s="199"/>
      <c r="D13" s="201"/>
      <c r="E13" s="201"/>
      <c r="F13" s="201"/>
      <c r="G13" s="21"/>
    </row>
    <row r="14" spans="1:6" ht="12" customHeight="1">
      <c r="A14" s="34"/>
      <c r="B14" s="34">
        <v>1</v>
      </c>
      <c r="C14" s="34">
        <v>2</v>
      </c>
      <c r="D14" s="34">
        <v>3</v>
      </c>
      <c r="E14" s="34">
        <v>4</v>
      </c>
      <c r="F14" s="34">
        <v>5</v>
      </c>
    </row>
    <row r="15" spans="1:6" ht="28.5" customHeight="1">
      <c r="A15" s="35">
        <v>1</v>
      </c>
      <c r="B15" s="35" t="s">
        <v>229</v>
      </c>
      <c r="C15" s="35" t="s">
        <v>24</v>
      </c>
      <c r="D15" s="71">
        <f>D16</f>
        <v>0</v>
      </c>
      <c r="E15" s="71">
        <f>E16</f>
        <v>18903.279999999795</v>
      </c>
      <c r="F15" s="71">
        <f>F16</f>
        <v>13300.790000000037</v>
      </c>
    </row>
    <row r="16" spans="1:6" ht="15" customHeight="1">
      <c r="A16" s="35">
        <v>2</v>
      </c>
      <c r="B16" s="35" t="s">
        <v>230</v>
      </c>
      <c r="C16" s="35" t="s">
        <v>25</v>
      </c>
      <c r="D16" s="71">
        <f>D20+D21</f>
        <v>0</v>
      </c>
      <c r="E16" s="71">
        <f>E20+E21</f>
        <v>18903.279999999795</v>
      </c>
      <c r="F16" s="71">
        <f>F20+F21</f>
        <v>13300.790000000037</v>
      </c>
    </row>
    <row r="17" spans="1:6" ht="15" customHeight="1">
      <c r="A17" s="35">
        <v>3</v>
      </c>
      <c r="B17" s="35" t="s">
        <v>231</v>
      </c>
      <c r="C17" s="35" t="s">
        <v>26</v>
      </c>
      <c r="D17" s="71">
        <f aca="true" t="shared" si="0" ref="D17:F19">D18</f>
        <v>-3901090</v>
      </c>
      <c r="E17" s="71">
        <f t="shared" si="0"/>
        <v>-3874869.99</v>
      </c>
      <c r="F17" s="71">
        <f t="shared" si="0"/>
        <v>-3875647.85</v>
      </c>
    </row>
    <row r="18" spans="1:6" ht="16.5" customHeight="1">
      <c r="A18" s="35">
        <v>4</v>
      </c>
      <c r="B18" s="35" t="s">
        <v>232</v>
      </c>
      <c r="C18" s="35" t="s">
        <v>27</v>
      </c>
      <c r="D18" s="71">
        <f t="shared" si="0"/>
        <v>-3901090</v>
      </c>
      <c r="E18" s="71">
        <f t="shared" si="0"/>
        <v>-3874869.99</v>
      </c>
      <c r="F18" s="71">
        <f t="shared" si="0"/>
        <v>-3875647.85</v>
      </c>
    </row>
    <row r="19" spans="1:6" ht="15" customHeight="1">
      <c r="A19" s="35">
        <v>5</v>
      </c>
      <c r="B19" s="35" t="s">
        <v>233</v>
      </c>
      <c r="C19" s="35" t="s">
        <v>28</v>
      </c>
      <c r="D19" s="71">
        <f t="shared" si="0"/>
        <v>-3901090</v>
      </c>
      <c r="E19" s="71">
        <f t="shared" si="0"/>
        <v>-3874869.99</v>
      </c>
      <c r="F19" s="71">
        <f t="shared" si="0"/>
        <v>-3875647.85</v>
      </c>
    </row>
    <row r="20" spans="1:6" ht="28.5" customHeight="1">
      <c r="A20" s="35">
        <v>6</v>
      </c>
      <c r="B20" s="35" t="s">
        <v>234</v>
      </c>
      <c r="C20" s="63" t="s">
        <v>29</v>
      </c>
      <c r="D20" s="71">
        <v>-3901090</v>
      </c>
      <c r="E20" s="71">
        <v>-3874869.99</v>
      </c>
      <c r="F20" s="71">
        <v>-3875647.85</v>
      </c>
    </row>
    <row r="21" spans="1:6" ht="17.25" customHeight="1">
      <c r="A21" s="35">
        <v>7</v>
      </c>
      <c r="B21" s="35" t="s">
        <v>235</v>
      </c>
      <c r="C21" s="35" t="s">
        <v>30</v>
      </c>
      <c r="D21" s="71">
        <f aca="true" t="shared" si="1" ref="D21:F23">D22</f>
        <v>3901090</v>
      </c>
      <c r="E21" s="71">
        <f t="shared" si="1"/>
        <v>3893773.27</v>
      </c>
      <c r="F21" s="71">
        <f t="shared" si="1"/>
        <v>3888948.64</v>
      </c>
    </row>
    <row r="22" spans="1:6" ht="12.75">
      <c r="A22" s="35">
        <v>8</v>
      </c>
      <c r="B22" s="35" t="s">
        <v>236</v>
      </c>
      <c r="C22" s="35" t="s">
        <v>31</v>
      </c>
      <c r="D22" s="71">
        <f t="shared" si="1"/>
        <v>3901090</v>
      </c>
      <c r="E22" s="71">
        <f t="shared" si="1"/>
        <v>3893773.27</v>
      </c>
      <c r="F22" s="71">
        <f t="shared" si="1"/>
        <v>3888948.64</v>
      </c>
    </row>
    <row r="23" spans="1:6" ht="15" customHeight="1">
      <c r="A23" s="35">
        <v>9</v>
      </c>
      <c r="B23" s="35" t="s">
        <v>237</v>
      </c>
      <c r="C23" s="35" t="s">
        <v>32</v>
      </c>
      <c r="D23" s="71">
        <f t="shared" si="1"/>
        <v>3901090</v>
      </c>
      <c r="E23" s="71">
        <f t="shared" si="1"/>
        <v>3893773.27</v>
      </c>
      <c r="F23" s="71">
        <f t="shared" si="1"/>
        <v>3888948.64</v>
      </c>
    </row>
    <row r="24" spans="1:6" ht="29.25" customHeight="1">
      <c r="A24" s="35">
        <v>10</v>
      </c>
      <c r="B24" s="35" t="s">
        <v>238</v>
      </c>
      <c r="C24" s="63" t="s">
        <v>33</v>
      </c>
      <c r="D24" s="71">
        <v>3901090</v>
      </c>
      <c r="E24" s="71">
        <v>3893773.27</v>
      </c>
      <c r="F24" s="71">
        <v>3888948.64</v>
      </c>
    </row>
    <row r="25" spans="1:6" ht="12.75">
      <c r="A25" s="195" t="s">
        <v>34</v>
      </c>
      <c r="B25" s="195"/>
      <c r="C25" s="195"/>
      <c r="D25" s="71">
        <v>0</v>
      </c>
      <c r="E25" s="71">
        <v>18903.28</v>
      </c>
      <c r="F25" s="71">
        <v>13300.79</v>
      </c>
    </row>
    <row r="26" ht="12.75">
      <c r="A26" s="23" t="s">
        <v>35</v>
      </c>
    </row>
    <row r="27" ht="12.75">
      <c r="A27" s="23"/>
    </row>
    <row r="28" spans="1:7" ht="12.75">
      <c r="A28" s="23"/>
      <c r="C28" s="96"/>
      <c r="D28" s="136"/>
      <c r="E28" s="136"/>
      <c r="F28" s="136"/>
      <c r="G28" s="54"/>
    </row>
    <row r="29" ht="12.75">
      <c r="A29" s="23"/>
    </row>
  </sheetData>
  <sheetProtection/>
  <mergeCells count="14">
    <mergeCell ref="F12:F13"/>
    <mergeCell ref="C6:F8"/>
    <mergeCell ref="A25:C25"/>
    <mergeCell ref="A12:A13"/>
    <mergeCell ref="B12:B13"/>
    <mergeCell ref="C12:C13"/>
    <mergeCell ref="D12:D13"/>
    <mergeCell ref="E12:E13"/>
    <mergeCell ref="A2:F2"/>
    <mergeCell ref="A3:F3"/>
    <mergeCell ref="A4:F4"/>
    <mergeCell ref="A9:G9"/>
    <mergeCell ref="A10:D10"/>
    <mergeCell ref="C11:F11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46">
      <selection activeCell="A16" sqref="A16:A60"/>
    </sheetView>
  </sheetViews>
  <sheetFormatPr defaultColWidth="9.25390625" defaultRowHeight="12.75"/>
  <cols>
    <col min="1" max="1" width="4.00390625" style="21" customWidth="1"/>
    <col min="2" max="2" width="24.625" style="21" customWidth="1"/>
    <col min="3" max="3" width="32.875" style="21" customWidth="1"/>
    <col min="4" max="4" width="11.125" style="116" customWidth="1"/>
    <col min="5" max="5" width="12.125" style="253" customWidth="1"/>
    <col min="6" max="6" width="12.375" style="253" customWidth="1"/>
    <col min="7" max="7" width="7.875" style="241" customWidth="1"/>
    <col min="8" max="8" width="9.25390625" style="241" customWidth="1"/>
  </cols>
  <sheetData>
    <row r="1" spans="1:8" ht="15" customHeight="1" hidden="1">
      <c r="A1" s="23"/>
      <c r="C1" s="53"/>
      <c r="D1" s="53"/>
      <c r="E1" s="249"/>
      <c r="F1" s="250"/>
      <c r="G1" s="250"/>
      <c r="H1" s="250"/>
    </row>
    <row r="2" spans="1:8" ht="15" customHeight="1">
      <c r="A2" s="23"/>
      <c r="C2" s="27"/>
      <c r="D2" s="27"/>
      <c r="E2" s="5"/>
      <c r="F2" s="251" t="s">
        <v>36</v>
      </c>
      <c r="G2" s="251"/>
      <c r="H2" s="249"/>
    </row>
    <row r="3" spans="1:8" ht="15" customHeight="1">
      <c r="A3" s="23"/>
      <c r="C3" s="191" t="s">
        <v>239</v>
      </c>
      <c r="D3" s="191"/>
      <c r="E3" s="191"/>
      <c r="F3" s="191"/>
      <c r="G3" s="191"/>
      <c r="H3" s="249"/>
    </row>
    <row r="4" spans="1:7" ht="12" customHeight="1">
      <c r="A4" s="23"/>
      <c r="C4" s="191" t="s">
        <v>37</v>
      </c>
      <c r="D4" s="191"/>
      <c r="E4" s="191"/>
      <c r="F4" s="191"/>
      <c r="G4" s="191"/>
    </row>
    <row r="5" spans="1:7" ht="9" customHeight="1">
      <c r="A5" s="53"/>
      <c r="B5" s="53"/>
      <c r="C5" s="53"/>
      <c r="D5" s="204"/>
      <c r="E5" s="204"/>
      <c r="F5" s="204"/>
      <c r="G5" s="252"/>
    </row>
    <row r="6" spans="1:7" ht="9" customHeight="1">
      <c r="A6" s="191"/>
      <c r="B6" s="191"/>
      <c r="C6" s="191"/>
      <c r="D6" s="191"/>
      <c r="E6" s="191"/>
      <c r="F6" s="191"/>
      <c r="G6" s="252"/>
    </row>
    <row r="7" spans="1:7" ht="9" customHeight="1">
      <c r="A7" s="191"/>
      <c r="B7" s="191"/>
      <c r="C7" s="191"/>
      <c r="D7" s="191"/>
      <c r="E7" s="191"/>
      <c r="F7" s="191"/>
      <c r="G7" s="252"/>
    </row>
    <row r="8" spans="1:4" ht="9" customHeight="1">
      <c r="A8" s="23"/>
      <c r="D8" s="96"/>
    </row>
    <row r="9" spans="1:7" ht="27" customHeight="1">
      <c r="A9" s="205" t="s">
        <v>38</v>
      </c>
      <c r="B9" s="205"/>
      <c r="C9" s="205"/>
      <c r="D9" s="205"/>
      <c r="E9" s="205"/>
      <c r="F9" s="205"/>
      <c r="G9" s="205"/>
    </row>
    <row r="10" spans="1:7" ht="12" customHeight="1">
      <c r="A10" s="23" t="s">
        <v>39</v>
      </c>
      <c r="D10" s="117"/>
      <c r="F10" s="254"/>
      <c r="G10" s="255" t="s">
        <v>16</v>
      </c>
    </row>
    <row r="11" spans="1:13" ht="30" customHeight="1">
      <c r="A11" s="195" t="s">
        <v>40</v>
      </c>
      <c r="B11" s="196" t="s">
        <v>41</v>
      </c>
      <c r="C11" s="208" t="s">
        <v>42</v>
      </c>
      <c r="D11" s="200" t="s">
        <v>20</v>
      </c>
      <c r="E11" s="256" t="s">
        <v>21</v>
      </c>
      <c r="F11" s="257" t="s">
        <v>22</v>
      </c>
      <c r="G11" s="256" t="s">
        <v>43</v>
      </c>
      <c r="M11" s="54"/>
    </row>
    <row r="12" spans="1:7" ht="30" customHeight="1">
      <c r="A12" s="195"/>
      <c r="B12" s="196"/>
      <c r="C12" s="208"/>
      <c r="D12" s="201"/>
      <c r="E12" s="258"/>
      <c r="F12" s="257"/>
      <c r="G12" s="258"/>
    </row>
    <row r="13" spans="1:7" ht="12.75">
      <c r="A13" s="35"/>
      <c r="B13" s="34">
        <v>1</v>
      </c>
      <c r="C13" s="118">
        <v>2</v>
      </c>
      <c r="D13" s="69">
        <v>3</v>
      </c>
      <c r="E13" s="59">
        <v>3</v>
      </c>
      <c r="F13" s="59">
        <v>4</v>
      </c>
      <c r="G13" s="259">
        <v>5</v>
      </c>
    </row>
    <row r="14" spans="1:10" ht="27" customHeight="1">
      <c r="A14" s="34">
        <v>1</v>
      </c>
      <c r="B14" s="35" t="s">
        <v>44</v>
      </c>
      <c r="C14" s="119" t="s">
        <v>45</v>
      </c>
      <c r="D14" s="121">
        <f>D15+D18+D24+D36</f>
        <v>66954</v>
      </c>
      <c r="E14" s="121">
        <f>E15+E18+E24+E36</f>
        <v>66046.99</v>
      </c>
      <c r="F14" s="121">
        <f>F15+F18+F24+F36</f>
        <v>67056.85</v>
      </c>
      <c r="G14" s="242">
        <f>F14/E14*100</f>
        <v>101.52900230578258</v>
      </c>
      <c r="H14" s="243"/>
      <c r="I14" s="23"/>
      <c r="J14" s="23"/>
    </row>
    <row r="15" spans="1:10" s="241" customFormat="1" ht="27" customHeight="1">
      <c r="A15" s="82">
        <v>2</v>
      </c>
      <c r="B15" s="63" t="s">
        <v>46</v>
      </c>
      <c r="C15" s="122" t="s">
        <v>47</v>
      </c>
      <c r="D15" s="121">
        <f>D16</f>
        <v>6444</v>
      </c>
      <c r="E15" s="121">
        <f>E16</f>
        <v>6546.03</v>
      </c>
      <c r="F15" s="121">
        <f>F16</f>
        <v>6546.03</v>
      </c>
      <c r="G15" s="242">
        <f>F15/E15*100</f>
        <v>100</v>
      </c>
      <c r="H15" s="243"/>
      <c r="I15" s="243"/>
      <c r="J15" s="243"/>
    </row>
    <row r="16" spans="1:10" s="241" customFormat="1" ht="13.5" customHeight="1">
      <c r="A16" s="82">
        <f>A15+1</f>
        <v>3</v>
      </c>
      <c r="B16" s="63" t="s">
        <v>48</v>
      </c>
      <c r="C16" s="122" t="s">
        <v>49</v>
      </c>
      <c r="D16" s="121">
        <f>D17</f>
        <v>6444</v>
      </c>
      <c r="E16" s="121">
        <f>E17</f>
        <v>6546.03</v>
      </c>
      <c r="F16" s="121">
        <f>F17</f>
        <v>6546.03</v>
      </c>
      <c r="G16" s="242">
        <f>F16/E16*100</f>
        <v>100</v>
      </c>
      <c r="H16" s="243"/>
      <c r="I16" s="243"/>
      <c r="J16" s="243"/>
    </row>
    <row r="17" spans="1:10" s="241" customFormat="1" ht="103.5" customHeight="1">
      <c r="A17" s="82">
        <f aca="true" t="shared" si="0" ref="A17:A60">A16+1</f>
        <v>4</v>
      </c>
      <c r="B17" s="63" t="s">
        <v>50</v>
      </c>
      <c r="C17" s="59" t="s">
        <v>51</v>
      </c>
      <c r="D17" s="121">
        <v>6444</v>
      </c>
      <c r="E17" s="121">
        <v>6546.03</v>
      </c>
      <c r="F17" s="121">
        <v>6546.03</v>
      </c>
      <c r="G17" s="242">
        <f>F17/E17*100</f>
        <v>100</v>
      </c>
      <c r="H17" s="243"/>
      <c r="I17" s="243" t="s">
        <v>52</v>
      </c>
      <c r="J17" s="243"/>
    </row>
    <row r="18" spans="1:10" s="241" customFormat="1" ht="54" customHeight="1">
      <c r="A18" s="82">
        <f t="shared" si="0"/>
        <v>5</v>
      </c>
      <c r="B18" s="246" t="s">
        <v>53</v>
      </c>
      <c r="C18" s="247" t="s">
        <v>54</v>
      </c>
      <c r="D18" s="121">
        <f>D19</f>
        <v>51300</v>
      </c>
      <c r="E18" s="121">
        <f>E19</f>
        <v>51300</v>
      </c>
      <c r="F18" s="121">
        <f>F19</f>
        <v>52354.72</v>
      </c>
      <c r="G18" s="242">
        <f>F18/E18*100</f>
        <v>102.05598440545809</v>
      </c>
      <c r="H18" s="243"/>
      <c r="I18" s="243"/>
      <c r="J18" s="243"/>
    </row>
    <row r="19" spans="1:10" s="241" customFormat="1" ht="42" customHeight="1">
      <c r="A19" s="82">
        <f t="shared" si="0"/>
        <v>6</v>
      </c>
      <c r="B19" s="246" t="s">
        <v>55</v>
      </c>
      <c r="C19" s="248" t="s">
        <v>56</v>
      </c>
      <c r="D19" s="121">
        <f>D20+D21+D22+D23</f>
        <v>51300</v>
      </c>
      <c r="E19" s="121">
        <f>E20+E21+E22+E23</f>
        <v>51300</v>
      </c>
      <c r="F19" s="121">
        <v>52354.72</v>
      </c>
      <c r="G19" s="242">
        <f>F19/E19*100</f>
        <v>102.05598440545809</v>
      </c>
      <c r="H19" s="243"/>
      <c r="I19" s="243"/>
      <c r="J19" s="243"/>
    </row>
    <row r="20" spans="1:10" s="241" customFormat="1" ht="88.5" customHeight="1">
      <c r="A20" s="82">
        <f t="shared" si="0"/>
        <v>7</v>
      </c>
      <c r="B20" s="246" t="s">
        <v>57</v>
      </c>
      <c r="C20" s="122" t="s">
        <v>58</v>
      </c>
      <c r="D20" s="121">
        <v>23600</v>
      </c>
      <c r="E20" s="121">
        <v>23600</v>
      </c>
      <c r="F20" s="121">
        <v>24170.05</v>
      </c>
      <c r="G20" s="242">
        <f aca="true" t="shared" si="1" ref="G20:G61">F20/E20*100</f>
        <v>102.41546610169492</v>
      </c>
      <c r="H20" s="243"/>
      <c r="I20" s="243"/>
      <c r="J20" s="243"/>
    </row>
    <row r="21" spans="1:10" s="241" customFormat="1" ht="114" customHeight="1">
      <c r="A21" s="82">
        <f t="shared" si="0"/>
        <v>8</v>
      </c>
      <c r="B21" s="246" t="s">
        <v>59</v>
      </c>
      <c r="C21" s="122" t="s">
        <v>60</v>
      </c>
      <c r="D21" s="121">
        <v>100</v>
      </c>
      <c r="E21" s="121">
        <v>100</v>
      </c>
      <c r="F21" s="121">
        <v>169.98</v>
      </c>
      <c r="G21" s="242">
        <f t="shared" si="1"/>
        <v>169.98</v>
      </c>
      <c r="H21" s="243"/>
      <c r="I21" s="243"/>
      <c r="J21" s="243"/>
    </row>
    <row r="22" spans="1:10" s="241" customFormat="1" ht="105" customHeight="1">
      <c r="A22" s="82">
        <f t="shared" si="0"/>
        <v>9</v>
      </c>
      <c r="B22" s="246" t="s">
        <v>61</v>
      </c>
      <c r="C22" s="122" t="s">
        <v>62</v>
      </c>
      <c r="D22" s="121">
        <v>31000</v>
      </c>
      <c r="E22" s="121">
        <v>31000</v>
      </c>
      <c r="F22" s="121">
        <v>32136.31</v>
      </c>
      <c r="G22" s="242">
        <f t="shared" si="1"/>
        <v>103.66551612903226</v>
      </c>
      <c r="H22" s="243"/>
      <c r="I22" s="243"/>
      <c r="J22" s="243"/>
    </row>
    <row r="23" spans="1:10" s="241" customFormat="1" ht="105" customHeight="1">
      <c r="A23" s="82">
        <f t="shared" si="0"/>
        <v>10</v>
      </c>
      <c r="B23" s="246" t="s">
        <v>63</v>
      </c>
      <c r="C23" s="122" t="s">
        <v>64</v>
      </c>
      <c r="D23" s="121">
        <v>-3400</v>
      </c>
      <c r="E23" s="121">
        <v>-3400</v>
      </c>
      <c r="F23" s="121">
        <v>-4121.62</v>
      </c>
      <c r="G23" s="242">
        <f t="shared" si="1"/>
        <v>121.22411764705883</v>
      </c>
      <c r="H23" s="243"/>
      <c r="I23" s="243"/>
      <c r="J23" s="243"/>
    </row>
    <row r="24" spans="1:10" s="241" customFormat="1" ht="17.25" customHeight="1">
      <c r="A24" s="82">
        <f t="shared" si="0"/>
        <v>11</v>
      </c>
      <c r="B24" s="63" t="s">
        <v>65</v>
      </c>
      <c r="C24" s="124" t="s">
        <v>66</v>
      </c>
      <c r="D24" s="121">
        <f>D28</f>
        <v>8610</v>
      </c>
      <c r="E24" s="121">
        <f>E28</f>
        <v>8000.96</v>
      </c>
      <c r="F24" s="121">
        <f>F28+F25</f>
        <v>7956.1</v>
      </c>
      <c r="G24" s="242">
        <f t="shared" si="1"/>
        <v>99.43931728192618</v>
      </c>
      <c r="H24" s="243"/>
      <c r="I24" s="243"/>
      <c r="J24" s="243"/>
    </row>
    <row r="25" spans="1:10" s="241" customFormat="1" ht="17.25" customHeight="1">
      <c r="A25" s="82">
        <f t="shared" si="0"/>
        <v>12</v>
      </c>
      <c r="B25" s="262" t="s">
        <v>67</v>
      </c>
      <c r="C25" s="261" t="s">
        <v>290</v>
      </c>
      <c r="D25" s="121">
        <v>0</v>
      </c>
      <c r="E25" s="121">
        <v>0</v>
      </c>
      <c r="F25" s="121">
        <v>-44.86</v>
      </c>
      <c r="G25" s="242">
        <v>0</v>
      </c>
      <c r="H25" s="243"/>
      <c r="I25" s="243"/>
      <c r="J25" s="243"/>
    </row>
    <row r="26" spans="1:10" s="241" customFormat="1" ht="54.75" customHeight="1">
      <c r="A26" s="82">
        <f t="shared" si="0"/>
        <v>13</v>
      </c>
      <c r="B26" s="262" t="s">
        <v>68</v>
      </c>
      <c r="C26" s="261" t="s">
        <v>292</v>
      </c>
      <c r="D26" s="121">
        <v>0</v>
      </c>
      <c r="E26" s="121">
        <v>0</v>
      </c>
      <c r="F26" s="121">
        <v>-44.86</v>
      </c>
      <c r="G26" s="242">
        <v>0</v>
      </c>
      <c r="H26" s="243"/>
      <c r="I26" s="243"/>
      <c r="J26" s="243"/>
    </row>
    <row r="27" spans="1:10" s="241" customFormat="1" ht="90.75" customHeight="1">
      <c r="A27" s="82">
        <f t="shared" si="0"/>
        <v>14</v>
      </c>
      <c r="B27" s="262" t="s">
        <v>291</v>
      </c>
      <c r="C27" s="261" t="s">
        <v>293</v>
      </c>
      <c r="D27" s="121">
        <v>0</v>
      </c>
      <c r="E27" s="121">
        <v>0</v>
      </c>
      <c r="F27" s="121">
        <v>-44.86</v>
      </c>
      <c r="G27" s="242">
        <v>0</v>
      </c>
      <c r="H27" s="243"/>
      <c r="I27" s="243"/>
      <c r="J27" s="243"/>
    </row>
    <row r="28" spans="1:10" s="241" customFormat="1" ht="15.75" customHeight="1">
      <c r="A28" s="82">
        <f t="shared" si="0"/>
        <v>15</v>
      </c>
      <c r="B28" s="63" t="s">
        <v>69</v>
      </c>
      <c r="C28" s="124" t="s">
        <v>70</v>
      </c>
      <c r="D28" s="121">
        <v>8610</v>
      </c>
      <c r="E28" s="121">
        <f>E29+E32</f>
        <v>8000.96</v>
      </c>
      <c r="F28" s="121">
        <f>F29+F32</f>
        <v>8000.96</v>
      </c>
      <c r="G28" s="242">
        <f t="shared" si="1"/>
        <v>100</v>
      </c>
      <c r="H28" s="243"/>
      <c r="I28" s="243"/>
      <c r="J28" s="243"/>
    </row>
    <row r="29" spans="1:10" s="241" customFormat="1" ht="15.75" customHeight="1">
      <c r="A29" s="82">
        <f t="shared" si="0"/>
        <v>16</v>
      </c>
      <c r="B29" s="63" t="s">
        <v>71</v>
      </c>
      <c r="C29" s="122" t="s">
        <v>72</v>
      </c>
      <c r="D29" s="121">
        <v>7640</v>
      </c>
      <c r="E29" s="121">
        <f>E30</f>
        <v>7775.27</v>
      </c>
      <c r="F29" s="121">
        <f>F30</f>
        <v>7775.27</v>
      </c>
      <c r="G29" s="242">
        <f t="shared" si="1"/>
        <v>100</v>
      </c>
      <c r="H29" s="243"/>
      <c r="I29" s="243"/>
      <c r="J29" s="243"/>
    </row>
    <row r="30" spans="1:10" s="241" customFormat="1" ht="51" customHeight="1">
      <c r="A30" s="82">
        <f t="shared" si="0"/>
        <v>17</v>
      </c>
      <c r="B30" s="207" t="s">
        <v>73</v>
      </c>
      <c r="C30" s="245" t="s">
        <v>74</v>
      </c>
      <c r="D30" s="210">
        <v>7640</v>
      </c>
      <c r="E30" s="210">
        <v>7775.27</v>
      </c>
      <c r="F30" s="210">
        <v>7775.27</v>
      </c>
      <c r="G30" s="242">
        <f t="shared" si="1"/>
        <v>100</v>
      </c>
      <c r="H30" s="243"/>
      <c r="I30" s="243"/>
      <c r="J30" s="243"/>
    </row>
    <row r="31" spans="1:10" s="241" customFormat="1" ht="6" customHeight="1" hidden="1">
      <c r="A31" s="82">
        <f t="shared" si="0"/>
        <v>18</v>
      </c>
      <c r="B31" s="207"/>
      <c r="C31" s="245"/>
      <c r="D31" s="210"/>
      <c r="E31" s="210"/>
      <c r="F31" s="210"/>
      <c r="G31" s="242" t="e">
        <f t="shared" si="1"/>
        <v>#DIV/0!</v>
      </c>
      <c r="H31" s="243"/>
      <c r="I31" s="243"/>
      <c r="J31" s="243"/>
    </row>
    <row r="32" spans="1:10" s="241" customFormat="1" ht="15.75" customHeight="1">
      <c r="A32" s="82">
        <f t="shared" si="0"/>
        <v>19</v>
      </c>
      <c r="B32" s="207" t="s">
        <v>75</v>
      </c>
      <c r="C32" s="245" t="s">
        <v>76</v>
      </c>
      <c r="D32" s="210">
        <v>970</v>
      </c>
      <c r="E32" s="210">
        <f>E34</f>
        <v>225.69</v>
      </c>
      <c r="F32" s="210">
        <f>F34</f>
        <v>225.69</v>
      </c>
      <c r="G32" s="242">
        <f t="shared" si="1"/>
        <v>100</v>
      </c>
      <c r="H32" s="243"/>
      <c r="I32" s="243"/>
      <c r="J32" s="243"/>
    </row>
    <row r="33" spans="1:10" s="241" customFormat="1" ht="13.5" customHeight="1" hidden="1">
      <c r="A33" s="82">
        <f t="shared" si="0"/>
        <v>20</v>
      </c>
      <c r="B33" s="207"/>
      <c r="C33" s="245"/>
      <c r="D33" s="210"/>
      <c r="E33" s="210"/>
      <c r="F33" s="210"/>
      <c r="G33" s="242" t="e">
        <f t="shared" si="1"/>
        <v>#DIV/0!</v>
      </c>
      <c r="H33" s="243"/>
      <c r="I33" s="243"/>
      <c r="J33" s="243"/>
    </row>
    <row r="34" spans="1:10" s="241" customFormat="1" ht="54" customHeight="1">
      <c r="A34" s="82">
        <f t="shared" si="0"/>
        <v>21</v>
      </c>
      <c r="B34" s="207" t="s">
        <v>77</v>
      </c>
      <c r="C34" s="245" t="s">
        <v>78</v>
      </c>
      <c r="D34" s="210">
        <v>970</v>
      </c>
      <c r="E34" s="210">
        <v>225.69</v>
      </c>
      <c r="F34" s="210">
        <v>225.69</v>
      </c>
      <c r="G34" s="242">
        <f t="shared" si="1"/>
        <v>100</v>
      </c>
      <c r="H34" s="243"/>
      <c r="I34" s="243"/>
      <c r="J34" s="243"/>
    </row>
    <row r="35" spans="1:10" s="241" customFormat="1" ht="2.25" customHeight="1" hidden="1">
      <c r="A35" s="82">
        <f t="shared" si="0"/>
        <v>22</v>
      </c>
      <c r="B35" s="207"/>
      <c r="C35" s="245"/>
      <c r="D35" s="210"/>
      <c r="E35" s="210"/>
      <c r="F35" s="210"/>
      <c r="G35" s="242" t="e">
        <f t="shared" si="1"/>
        <v>#DIV/0!</v>
      </c>
      <c r="H35" s="243"/>
      <c r="I35" s="243"/>
      <c r="J35" s="243"/>
    </row>
    <row r="36" spans="1:10" s="241" customFormat="1" ht="15.75" customHeight="1">
      <c r="A36" s="82">
        <f t="shared" si="0"/>
        <v>23</v>
      </c>
      <c r="B36" s="63" t="s">
        <v>79</v>
      </c>
      <c r="C36" s="122" t="s">
        <v>80</v>
      </c>
      <c r="D36" s="121">
        <v>600</v>
      </c>
      <c r="E36" s="121">
        <f>E37</f>
        <v>200</v>
      </c>
      <c r="F36" s="121">
        <f>F37</f>
        <v>200</v>
      </c>
      <c r="G36" s="242">
        <f t="shared" si="1"/>
        <v>100</v>
      </c>
      <c r="H36" s="243"/>
      <c r="I36" s="243"/>
      <c r="J36" s="243"/>
    </row>
    <row r="37" spans="1:10" s="241" customFormat="1" ht="89.25" customHeight="1">
      <c r="A37" s="82">
        <f t="shared" si="0"/>
        <v>24</v>
      </c>
      <c r="B37" s="63" t="s">
        <v>81</v>
      </c>
      <c r="C37" s="122" t="s">
        <v>82</v>
      </c>
      <c r="D37" s="121">
        <v>600</v>
      </c>
      <c r="E37" s="121">
        <f>E38</f>
        <v>200</v>
      </c>
      <c r="F37" s="121">
        <f>F38</f>
        <v>200</v>
      </c>
      <c r="G37" s="242">
        <f t="shared" si="1"/>
        <v>100</v>
      </c>
      <c r="H37" s="243"/>
      <c r="I37" s="243"/>
      <c r="J37" s="243"/>
    </row>
    <row r="38" spans="1:10" s="241" customFormat="1" ht="89.25" customHeight="1">
      <c r="A38" s="82">
        <f t="shared" si="0"/>
        <v>25</v>
      </c>
      <c r="B38" s="63" t="s">
        <v>240</v>
      </c>
      <c r="C38" s="122" t="s">
        <v>82</v>
      </c>
      <c r="D38" s="121">
        <v>600</v>
      </c>
      <c r="E38" s="121">
        <v>200</v>
      </c>
      <c r="F38" s="121">
        <v>200</v>
      </c>
      <c r="G38" s="242">
        <f t="shared" si="1"/>
        <v>100</v>
      </c>
      <c r="H38" s="243"/>
      <c r="I38" s="243"/>
      <c r="J38" s="243"/>
    </row>
    <row r="39" spans="1:10" s="241" customFormat="1" ht="28.5" customHeight="1">
      <c r="A39" s="82">
        <f t="shared" si="0"/>
        <v>26</v>
      </c>
      <c r="B39" s="63" t="s">
        <v>83</v>
      </c>
      <c r="C39" s="122" t="s">
        <v>84</v>
      </c>
      <c r="D39" s="121">
        <f>D40</f>
        <v>3834136</v>
      </c>
      <c r="E39" s="121">
        <f>E40</f>
        <v>3808823</v>
      </c>
      <c r="F39" s="121">
        <f>F40</f>
        <v>3808591</v>
      </c>
      <c r="G39" s="242">
        <f t="shared" si="1"/>
        <v>99.99390887946224</v>
      </c>
      <c r="H39" s="243"/>
      <c r="I39" s="243"/>
      <c r="J39" s="243"/>
    </row>
    <row r="40" spans="1:10" s="241" customFormat="1" ht="36.75" customHeight="1">
      <c r="A40" s="82">
        <f t="shared" si="0"/>
        <v>27</v>
      </c>
      <c r="B40" s="63" t="s">
        <v>255</v>
      </c>
      <c r="C40" s="122" t="s">
        <v>85</v>
      </c>
      <c r="D40" s="121">
        <f>+D41+D57+D51+D46</f>
        <v>3834136</v>
      </c>
      <c r="E40" s="121">
        <f>+E41+E57+E51+E46</f>
        <v>3808823</v>
      </c>
      <c r="F40" s="121">
        <f>+F41+F57+F51+F46</f>
        <v>3808591</v>
      </c>
      <c r="G40" s="242">
        <f t="shared" si="1"/>
        <v>99.99390887946224</v>
      </c>
      <c r="H40" s="243"/>
      <c r="I40" s="243"/>
      <c r="J40" s="243"/>
    </row>
    <row r="41" spans="1:10" s="241" customFormat="1" ht="33.75" customHeight="1">
      <c r="A41" s="82">
        <f t="shared" si="0"/>
        <v>28</v>
      </c>
      <c r="B41" s="63" t="s">
        <v>254</v>
      </c>
      <c r="C41" s="126" t="s">
        <v>86</v>
      </c>
      <c r="D41" s="121">
        <f>+D43</f>
        <v>2352821</v>
      </c>
      <c r="E41" s="121">
        <f>+E43</f>
        <v>2352821</v>
      </c>
      <c r="F41" s="121">
        <f>+F43</f>
        <v>2352821</v>
      </c>
      <c r="G41" s="242">
        <f t="shared" si="1"/>
        <v>100</v>
      </c>
      <c r="H41" s="243"/>
      <c r="I41" s="243"/>
      <c r="J41" s="243"/>
    </row>
    <row r="42" spans="1:10" s="241" customFormat="1" ht="39.75" customHeight="1">
      <c r="A42" s="82">
        <f t="shared" si="0"/>
        <v>29</v>
      </c>
      <c r="B42" s="63" t="s">
        <v>253</v>
      </c>
      <c r="C42" s="126" t="s">
        <v>87</v>
      </c>
      <c r="D42" s="121">
        <f>D43</f>
        <v>2352821</v>
      </c>
      <c r="E42" s="121">
        <f>E43</f>
        <v>2352821</v>
      </c>
      <c r="F42" s="121">
        <f>F43</f>
        <v>2352821</v>
      </c>
      <c r="G42" s="242">
        <f t="shared" si="1"/>
        <v>100</v>
      </c>
      <c r="H42" s="243"/>
      <c r="I42" s="243"/>
      <c r="J42" s="243"/>
    </row>
    <row r="43" spans="1:10" s="241" customFormat="1" ht="12" customHeight="1">
      <c r="A43" s="82">
        <f t="shared" si="0"/>
        <v>30</v>
      </c>
      <c r="B43" s="63" t="s">
        <v>252</v>
      </c>
      <c r="C43" s="126" t="s">
        <v>88</v>
      </c>
      <c r="D43" s="121">
        <f>D44+D45</f>
        <v>2352821</v>
      </c>
      <c r="E43" s="121">
        <f>E44+E45</f>
        <v>2352821</v>
      </c>
      <c r="F43" s="121">
        <f>F44+F45</f>
        <v>2352821</v>
      </c>
      <c r="G43" s="242">
        <f t="shared" si="1"/>
        <v>100</v>
      </c>
      <c r="H43" s="243"/>
      <c r="I43" s="243"/>
      <c r="J43" s="243"/>
    </row>
    <row r="44" spans="1:10" s="241" customFormat="1" ht="57.75" customHeight="1">
      <c r="A44" s="82">
        <f t="shared" si="0"/>
        <v>31</v>
      </c>
      <c r="B44" s="63" t="s">
        <v>251</v>
      </c>
      <c r="C44" s="59" t="s">
        <v>89</v>
      </c>
      <c r="D44" s="127">
        <v>30668</v>
      </c>
      <c r="E44" s="127">
        <v>30668</v>
      </c>
      <c r="F44" s="127">
        <v>30668</v>
      </c>
      <c r="G44" s="242">
        <f t="shared" si="1"/>
        <v>100</v>
      </c>
      <c r="H44" s="243"/>
      <c r="I44" s="243"/>
      <c r="J44" s="243"/>
    </row>
    <row r="45" spans="1:15" ht="70.5" customHeight="1">
      <c r="A45" s="82">
        <f t="shared" si="0"/>
        <v>32</v>
      </c>
      <c r="B45" s="35" t="s">
        <v>250</v>
      </c>
      <c r="C45" s="69" t="s">
        <v>90</v>
      </c>
      <c r="D45" s="127">
        <v>2322153</v>
      </c>
      <c r="E45" s="127">
        <v>2322153</v>
      </c>
      <c r="F45" s="127">
        <v>2322153</v>
      </c>
      <c r="G45" s="242">
        <f t="shared" si="1"/>
        <v>100</v>
      </c>
      <c r="H45" s="243"/>
      <c r="I45" s="23"/>
      <c r="J45" s="23"/>
      <c r="K45" s="57"/>
      <c r="L45" s="57"/>
      <c r="M45" s="57"/>
      <c r="N45" s="57"/>
      <c r="O45" s="57"/>
    </row>
    <row r="46" spans="1:10" s="241" customFormat="1" ht="39.75" customHeight="1">
      <c r="A46" s="82">
        <f t="shared" si="0"/>
        <v>33</v>
      </c>
      <c r="B46" s="125" t="s">
        <v>91</v>
      </c>
      <c r="C46" s="128" t="s">
        <v>92</v>
      </c>
      <c r="D46" s="127">
        <f>D47</f>
        <v>80365</v>
      </c>
      <c r="E46" s="127">
        <f>E47</f>
        <v>80612</v>
      </c>
      <c r="F46" s="127">
        <f>F47</f>
        <v>80612</v>
      </c>
      <c r="G46" s="242">
        <f t="shared" si="1"/>
        <v>100</v>
      </c>
      <c r="H46" s="243"/>
      <c r="I46" s="243"/>
      <c r="J46" s="243"/>
    </row>
    <row r="47" spans="1:10" s="241" customFormat="1" ht="16.5" customHeight="1">
      <c r="A47" s="82">
        <f t="shared" si="0"/>
        <v>34</v>
      </c>
      <c r="B47" s="125" t="s">
        <v>93</v>
      </c>
      <c r="C47" s="128" t="s">
        <v>94</v>
      </c>
      <c r="D47" s="127">
        <f>D48</f>
        <v>80365</v>
      </c>
      <c r="E47" s="127">
        <f>E48</f>
        <v>80612</v>
      </c>
      <c r="F47" s="127">
        <f>F48</f>
        <v>80612</v>
      </c>
      <c r="G47" s="242">
        <f t="shared" si="1"/>
        <v>100</v>
      </c>
      <c r="H47" s="243"/>
      <c r="I47" s="243"/>
      <c r="J47" s="243"/>
    </row>
    <row r="48" spans="1:10" s="241" customFormat="1" ht="28.5" customHeight="1">
      <c r="A48" s="82">
        <f t="shared" si="0"/>
        <v>35</v>
      </c>
      <c r="B48" s="125" t="s">
        <v>95</v>
      </c>
      <c r="C48" s="128" t="s">
        <v>96</v>
      </c>
      <c r="D48" s="127">
        <f>+D49+D50</f>
        <v>80365</v>
      </c>
      <c r="E48" s="127">
        <f>+E49+E50</f>
        <v>80612</v>
      </c>
      <c r="F48" s="127">
        <f>+F49+F50</f>
        <v>80612</v>
      </c>
      <c r="G48" s="242">
        <f t="shared" si="1"/>
        <v>100</v>
      </c>
      <c r="H48" s="243"/>
      <c r="I48" s="243"/>
      <c r="J48" s="243"/>
    </row>
    <row r="49" spans="1:10" s="241" customFormat="1" ht="39.75" customHeight="1">
      <c r="A49" s="82">
        <f t="shared" si="0"/>
        <v>36</v>
      </c>
      <c r="B49" s="125" t="s">
        <v>97</v>
      </c>
      <c r="C49" s="128" t="s">
        <v>98</v>
      </c>
      <c r="D49" s="127">
        <v>4700</v>
      </c>
      <c r="E49" s="127">
        <v>4947</v>
      </c>
      <c r="F49" s="127">
        <v>4947</v>
      </c>
      <c r="G49" s="242">
        <f t="shared" si="1"/>
        <v>100</v>
      </c>
      <c r="H49" s="243"/>
      <c r="I49" s="243"/>
      <c r="J49" s="243"/>
    </row>
    <row r="50" spans="1:10" s="241" customFormat="1" ht="51.75" customHeight="1">
      <c r="A50" s="82">
        <f t="shared" si="0"/>
        <v>37</v>
      </c>
      <c r="B50" s="125" t="s">
        <v>99</v>
      </c>
      <c r="C50" s="128" t="s">
        <v>100</v>
      </c>
      <c r="D50" s="127">
        <v>75665</v>
      </c>
      <c r="E50" s="127">
        <v>75665</v>
      </c>
      <c r="F50" s="127">
        <v>75665</v>
      </c>
      <c r="G50" s="242">
        <f t="shared" si="1"/>
        <v>100</v>
      </c>
      <c r="H50" s="243"/>
      <c r="I50" s="243"/>
      <c r="J50" s="243"/>
    </row>
    <row r="51" spans="1:10" s="241" customFormat="1" ht="39.75" customHeight="1">
      <c r="A51" s="82">
        <f t="shared" si="0"/>
        <v>38</v>
      </c>
      <c r="B51" s="63" t="s">
        <v>249</v>
      </c>
      <c r="C51" s="59" t="s">
        <v>101</v>
      </c>
      <c r="D51" s="121">
        <f>D52+D55</f>
        <v>44995</v>
      </c>
      <c r="E51" s="121">
        <f>E52+E55</f>
        <v>49682</v>
      </c>
      <c r="F51" s="121">
        <f>F52+F55</f>
        <v>49450</v>
      </c>
      <c r="G51" s="242">
        <f t="shared" si="1"/>
        <v>99.53303007125317</v>
      </c>
      <c r="H51" s="243"/>
      <c r="I51" s="243"/>
      <c r="J51" s="243"/>
    </row>
    <row r="52" spans="1:10" s="241" customFormat="1" ht="51" customHeight="1">
      <c r="A52" s="82">
        <f t="shared" si="0"/>
        <v>39</v>
      </c>
      <c r="B52" s="63" t="s">
        <v>248</v>
      </c>
      <c r="C52" s="59" t="s">
        <v>102</v>
      </c>
      <c r="D52" s="121">
        <f aca="true" t="shared" si="2" ref="D52:F53">D53</f>
        <v>208</v>
      </c>
      <c r="E52" s="121">
        <f>E53</f>
        <v>232</v>
      </c>
      <c r="F52" s="121">
        <f t="shared" si="2"/>
        <v>0</v>
      </c>
      <c r="G52" s="242">
        <f t="shared" si="1"/>
        <v>0</v>
      </c>
      <c r="H52" s="243"/>
      <c r="I52" s="243"/>
      <c r="J52" s="243"/>
    </row>
    <row r="53" spans="1:10" s="241" customFormat="1" ht="17.25" customHeight="1">
      <c r="A53" s="82">
        <f t="shared" si="0"/>
        <v>40</v>
      </c>
      <c r="B53" s="63" t="s">
        <v>103</v>
      </c>
      <c r="C53" s="59" t="s">
        <v>104</v>
      </c>
      <c r="D53" s="121">
        <f t="shared" si="2"/>
        <v>208</v>
      </c>
      <c r="E53" s="121">
        <f>E54</f>
        <v>232</v>
      </c>
      <c r="F53" s="121">
        <f t="shared" si="2"/>
        <v>0</v>
      </c>
      <c r="G53" s="242">
        <f t="shared" si="1"/>
        <v>0</v>
      </c>
      <c r="H53" s="243"/>
      <c r="I53" s="243"/>
      <c r="J53" s="243"/>
    </row>
    <row r="54" spans="1:10" s="241" customFormat="1" ht="27" customHeight="1">
      <c r="A54" s="82">
        <f t="shared" si="0"/>
        <v>41</v>
      </c>
      <c r="B54" s="63" t="s">
        <v>247</v>
      </c>
      <c r="C54" s="59" t="s">
        <v>105</v>
      </c>
      <c r="D54" s="121">
        <v>208</v>
      </c>
      <c r="E54" s="121">
        <v>232</v>
      </c>
      <c r="F54" s="121">
        <v>0</v>
      </c>
      <c r="G54" s="242">
        <f t="shared" si="1"/>
        <v>0</v>
      </c>
      <c r="H54" s="243"/>
      <c r="I54" s="243"/>
      <c r="J54" s="243"/>
    </row>
    <row r="55" spans="1:10" s="241" customFormat="1" ht="39" customHeight="1">
      <c r="A55" s="82">
        <f t="shared" si="0"/>
        <v>42</v>
      </c>
      <c r="B55" s="63" t="s">
        <v>246</v>
      </c>
      <c r="C55" s="59" t="s">
        <v>106</v>
      </c>
      <c r="D55" s="121">
        <f>D56</f>
        <v>44787</v>
      </c>
      <c r="E55" s="121">
        <f>E56</f>
        <v>49450</v>
      </c>
      <c r="F55" s="121">
        <f>F56</f>
        <v>49450</v>
      </c>
      <c r="G55" s="242">
        <f t="shared" si="1"/>
        <v>100</v>
      </c>
      <c r="H55" s="243"/>
      <c r="I55" s="243"/>
      <c r="J55" s="243"/>
    </row>
    <row r="56" spans="1:10" s="241" customFormat="1" ht="63" customHeight="1">
      <c r="A56" s="82">
        <f t="shared" si="0"/>
        <v>43</v>
      </c>
      <c r="B56" s="63" t="s">
        <v>245</v>
      </c>
      <c r="C56" s="59" t="s">
        <v>107</v>
      </c>
      <c r="D56" s="121">
        <v>44787</v>
      </c>
      <c r="E56" s="121">
        <v>49450</v>
      </c>
      <c r="F56" s="121">
        <v>49450</v>
      </c>
      <c r="G56" s="242">
        <f t="shared" si="1"/>
        <v>100</v>
      </c>
      <c r="H56" s="243"/>
      <c r="I56" s="243"/>
      <c r="J56" s="243"/>
    </row>
    <row r="57" spans="1:10" s="241" customFormat="1" ht="18" customHeight="1">
      <c r="A57" s="82">
        <f t="shared" si="0"/>
        <v>44</v>
      </c>
      <c r="B57" s="63" t="s">
        <v>244</v>
      </c>
      <c r="C57" s="122" t="s">
        <v>108</v>
      </c>
      <c r="D57" s="121">
        <f aca="true" t="shared" si="3" ref="D57:F58">D58</f>
        <v>1355955</v>
      </c>
      <c r="E57" s="121">
        <f>E58</f>
        <v>1325708</v>
      </c>
      <c r="F57" s="121">
        <f t="shared" si="3"/>
        <v>1325708</v>
      </c>
      <c r="G57" s="242">
        <f t="shared" si="1"/>
        <v>100</v>
      </c>
      <c r="H57" s="243"/>
      <c r="I57" s="243"/>
      <c r="J57" s="243"/>
    </row>
    <row r="58" spans="1:10" s="241" customFormat="1" ht="25.5">
      <c r="A58" s="82">
        <f t="shared" si="0"/>
        <v>45</v>
      </c>
      <c r="B58" s="63" t="s">
        <v>243</v>
      </c>
      <c r="C58" s="122" t="s">
        <v>109</v>
      </c>
      <c r="D58" s="121">
        <f t="shared" si="3"/>
        <v>1355955</v>
      </c>
      <c r="E58" s="121">
        <f>E59</f>
        <v>1325708</v>
      </c>
      <c r="F58" s="121">
        <f t="shared" si="3"/>
        <v>1325708</v>
      </c>
      <c r="G58" s="242">
        <f t="shared" si="1"/>
        <v>100</v>
      </c>
      <c r="H58" s="243"/>
      <c r="I58" s="243"/>
      <c r="J58" s="243"/>
    </row>
    <row r="59" spans="1:10" s="241" customFormat="1" ht="38.25">
      <c r="A59" s="82">
        <f t="shared" si="0"/>
        <v>46</v>
      </c>
      <c r="B59" s="63" t="s">
        <v>242</v>
      </c>
      <c r="C59" s="122" t="s">
        <v>110</v>
      </c>
      <c r="D59" s="121">
        <f>D60</f>
        <v>1355955</v>
      </c>
      <c r="E59" s="121">
        <f>E60</f>
        <v>1325708</v>
      </c>
      <c r="F59" s="121">
        <f>F60</f>
        <v>1325708</v>
      </c>
      <c r="G59" s="242">
        <f t="shared" si="1"/>
        <v>100</v>
      </c>
      <c r="H59" s="243"/>
      <c r="I59" s="243"/>
      <c r="J59" s="243"/>
    </row>
    <row r="60" spans="1:10" s="241" customFormat="1" ht="63.75">
      <c r="A60" s="82">
        <f t="shared" si="0"/>
        <v>47</v>
      </c>
      <c r="B60" s="63" t="s">
        <v>241</v>
      </c>
      <c r="C60" s="59" t="s">
        <v>111</v>
      </c>
      <c r="D60" s="127">
        <v>1355955</v>
      </c>
      <c r="E60" s="127">
        <v>1325708</v>
      </c>
      <c r="F60" s="127">
        <v>1325708</v>
      </c>
      <c r="G60" s="242">
        <f t="shared" si="1"/>
        <v>100</v>
      </c>
      <c r="H60" s="243"/>
      <c r="I60" s="243"/>
      <c r="J60" s="243"/>
    </row>
    <row r="61" spans="1:10" ht="12.75">
      <c r="A61" s="195" t="s">
        <v>112</v>
      </c>
      <c r="B61" s="195"/>
      <c r="C61" s="195"/>
      <c r="D61" s="120">
        <f>D14+D39</f>
        <v>3901090</v>
      </c>
      <c r="E61" s="121">
        <f>E14+E39</f>
        <v>3874869.99</v>
      </c>
      <c r="F61" s="121">
        <f>F14+F39</f>
        <v>3875647.85</v>
      </c>
      <c r="G61" s="242">
        <f t="shared" si="1"/>
        <v>100.02007447996984</v>
      </c>
      <c r="H61" s="243"/>
      <c r="I61" s="23"/>
      <c r="J61" s="23"/>
    </row>
    <row r="62" spans="1:10" ht="12.75">
      <c r="A62" s="129"/>
      <c r="C62" s="96"/>
      <c r="D62" s="130"/>
      <c r="E62" s="260"/>
      <c r="F62" s="260"/>
      <c r="G62" s="243"/>
      <c r="H62" s="243"/>
      <c r="I62" s="23"/>
      <c r="J62" s="23"/>
    </row>
    <row r="63" spans="1:10" ht="12.75">
      <c r="A63" s="98"/>
      <c r="B63" s="95"/>
      <c r="C63" s="106"/>
      <c r="D63" s="131"/>
      <c r="E63" s="260"/>
      <c r="F63" s="260"/>
      <c r="G63" s="243"/>
      <c r="H63" s="243"/>
      <c r="I63" s="23"/>
      <c r="J63" s="23"/>
    </row>
    <row r="64" spans="1:10" ht="12.75">
      <c r="A64" s="98"/>
      <c r="B64" s="95"/>
      <c r="C64" s="106"/>
      <c r="D64" s="131"/>
      <c r="E64" s="260"/>
      <c r="F64" s="260"/>
      <c r="G64" s="243"/>
      <c r="H64" s="243"/>
      <c r="I64" s="23"/>
      <c r="J64" s="23"/>
    </row>
    <row r="65" spans="1:10" ht="12.75">
      <c r="A65" s="103"/>
      <c r="B65" s="95"/>
      <c r="C65" s="106"/>
      <c r="D65" s="132"/>
      <c r="E65" s="260"/>
      <c r="F65" s="260"/>
      <c r="G65" s="243"/>
      <c r="H65" s="243"/>
      <c r="I65" s="23"/>
      <c r="J65" s="23"/>
    </row>
    <row r="66" spans="1:10" ht="12.75">
      <c r="A66" s="100"/>
      <c r="B66" s="95"/>
      <c r="C66" s="106"/>
      <c r="D66" s="132"/>
      <c r="E66" s="260"/>
      <c r="F66" s="260"/>
      <c r="G66" s="243"/>
      <c r="H66" s="243"/>
      <c r="I66" s="23"/>
      <c r="J66" s="23"/>
    </row>
    <row r="67" spans="1:10" ht="12.75">
      <c r="A67" s="100"/>
      <c r="B67" s="95"/>
      <c r="C67" s="106"/>
      <c r="D67" s="131"/>
      <c r="E67" s="260"/>
      <c r="F67" s="260"/>
      <c r="G67" s="243"/>
      <c r="H67" s="243"/>
      <c r="I67" s="23"/>
      <c r="J67" s="23"/>
    </row>
    <row r="68" spans="1:10" ht="12.75">
      <c r="A68" s="103"/>
      <c r="B68" s="95"/>
      <c r="C68" s="106"/>
      <c r="D68" s="131"/>
      <c r="E68" s="260"/>
      <c r="F68" s="260"/>
      <c r="G68" s="243"/>
      <c r="H68" s="243"/>
      <c r="I68" s="23"/>
      <c r="J68" s="23"/>
    </row>
    <row r="69" spans="1:10" ht="12.75">
      <c r="A69" s="100"/>
      <c r="B69" s="95"/>
      <c r="C69" s="106"/>
      <c r="D69" s="131"/>
      <c r="E69" s="260"/>
      <c r="F69" s="260"/>
      <c r="G69" s="243"/>
      <c r="H69" s="243"/>
      <c r="I69" s="23"/>
      <c r="J69" s="23"/>
    </row>
    <row r="70" spans="1:10" ht="12.75">
      <c r="A70" s="100"/>
      <c r="B70" s="95"/>
      <c r="C70" s="106"/>
      <c r="D70" s="131"/>
      <c r="E70" s="260"/>
      <c r="F70" s="260"/>
      <c r="G70" s="243"/>
      <c r="H70" s="243"/>
      <c r="I70" s="23"/>
      <c r="J70" s="23"/>
    </row>
    <row r="71" spans="1:10" ht="12.75">
      <c r="A71" s="96"/>
      <c r="B71" s="96"/>
      <c r="C71" s="96"/>
      <c r="D71" s="96"/>
      <c r="G71" s="243"/>
      <c r="H71" s="243"/>
      <c r="I71" s="23"/>
      <c r="J71" s="23"/>
    </row>
    <row r="72" spans="3:10" ht="12.75">
      <c r="C72" s="96"/>
      <c r="D72" s="96"/>
      <c r="G72" s="243"/>
      <c r="H72" s="243"/>
      <c r="I72" s="23"/>
      <c r="J72" s="23"/>
    </row>
    <row r="73" spans="3:10" ht="12.75">
      <c r="C73" s="96"/>
      <c r="D73" s="96"/>
      <c r="G73" s="243"/>
      <c r="H73" s="243"/>
      <c r="I73" s="23"/>
      <c r="J73" s="23"/>
    </row>
    <row r="74" spans="3:10" ht="12.75">
      <c r="C74" s="96"/>
      <c r="D74" s="96"/>
      <c r="G74" s="243"/>
      <c r="H74" s="243"/>
      <c r="I74" s="23"/>
      <c r="J74" s="23"/>
    </row>
    <row r="75" spans="3:10" ht="12.75">
      <c r="C75" s="96"/>
      <c r="D75" s="96"/>
      <c r="G75" s="243"/>
      <c r="H75" s="243"/>
      <c r="I75" s="23"/>
      <c r="J75" s="23"/>
    </row>
    <row r="76" spans="3:10" ht="12.75">
      <c r="C76" s="96"/>
      <c r="D76" s="96"/>
      <c r="G76" s="243"/>
      <c r="H76" s="243"/>
      <c r="I76" s="23"/>
      <c r="J76" s="23"/>
    </row>
    <row r="77" spans="3:10" ht="12.75">
      <c r="C77" s="96"/>
      <c r="D77" s="96"/>
      <c r="G77" s="243"/>
      <c r="H77" s="243"/>
      <c r="I77" s="23"/>
      <c r="J77" s="23"/>
    </row>
    <row r="78" spans="3:10" ht="12.75">
      <c r="C78" s="96"/>
      <c r="D78" s="96"/>
      <c r="G78" s="243"/>
      <c r="H78" s="243"/>
      <c r="I78" s="23"/>
      <c r="J78" s="23"/>
    </row>
    <row r="79" spans="3:10" ht="12.75">
      <c r="C79" s="96"/>
      <c r="D79" s="96"/>
      <c r="G79" s="243"/>
      <c r="H79" s="243"/>
      <c r="I79" s="23"/>
      <c r="J79" s="23"/>
    </row>
    <row r="80" spans="3:10" ht="12.75">
      <c r="C80" s="96"/>
      <c r="D80" s="96"/>
      <c r="G80" s="243"/>
      <c r="H80" s="243"/>
      <c r="I80" s="23"/>
      <c r="J80" s="23"/>
    </row>
    <row r="81" spans="3:10" ht="12.75">
      <c r="C81" s="96"/>
      <c r="D81" s="96"/>
      <c r="G81" s="243"/>
      <c r="H81" s="243"/>
      <c r="I81" s="23"/>
      <c r="J81" s="23"/>
    </row>
    <row r="82" spans="3:10" ht="12.75">
      <c r="C82" s="96"/>
      <c r="D82" s="96"/>
      <c r="G82" s="243"/>
      <c r="H82" s="243"/>
      <c r="I82" s="23"/>
      <c r="J82" s="23"/>
    </row>
    <row r="83" spans="3:10" ht="12.75">
      <c r="C83" s="96"/>
      <c r="D83" s="96"/>
      <c r="G83" s="243"/>
      <c r="H83" s="243"/>
      <c r="I83" s="23"/>
      <c r="J83" s="23"/>
    </row>
    <row r="84" spans="3:10" ht="12.75">
      <c r="C84" s="96"/>
      <c r="D84" s="96"/>
      <c r="G84" s="243"/>
      <c r="H84" s="243"/>
      <c r="I84" s="23"/>
      <c r="J84" s="23"/>
    </row>
    <row r="85" spans="3:10" ht="12.75">
      <c r="C85" s="96"/>
      <c r="D85" s="96"/>
      <c r="G85" s="243"/>
      <c r="H85" s="243"/>
      <c r="I85" s="23"/>
      <c r="J85" s="23"/>
    </row>
    <row r="86" spans="3:10" ht="12.75">
      <c r="C86" s="96"/>
      <c r="D86" s="96"/>
      <c r="G86" s="243"/>
      <c r="H86" s="243"/>
      <c r="I86" s="23"/>
      <c r="J86" s="23"/>
    </row>
    <row r="87" spans="3:10" ht="12.75">
      <c r="C87" s="96"/>
      <c r="D87" s="96"/>
      <c r="G87" s="243"/>
      <c r="H87" s="243"/>
      <c r="I87" s="23"/>
      <c r="J87" s="23"/>
    </row>
    <row r="88" spans="3:10" ht="12.75">
      <c r="C88" s="96"/>
      <c r="D88" s="96"/>
      <c r="G88" s="243"/>
      <c r="H88" s="243"/>
      <c r="I88" s="23"/>
      <c r="J88" s="23"/>
    </row>
    <row r="89" spans="3:10" ht="12.75">
      <c r="C89" s="96"/>
      <c r="D89" s="96"/>
      <c r="G89" s="243"/>
      <c r="H89" s="243"/>
      <c r="I89" s="23"/>
      <c r="J89" s="23"/>
    </row>
    <row r="90" spans="3:10" ht="12.75">
      <c r="C90" s="96"/>
      <c r="D90" s="96"/>
      <c r="G90" s="243"/>
      <c r="H90" s="243"/>
      <c r="I90" s="23"/>
      <c r="J90" s="23"/>
    </row>
    <row r="91" spans="3:10" ht="12.75">
      <c r="C91" s="96"/>
      <c r="D91" s="96"/>
      <c r="G91" s="243"/>
      <c r="H91" s="243"/>
      <c r="I91" s="23"/>
      <c r="J91" s="23"/>
    </row>
    <row r="92" spans="3:10" ht="12.75">
      <c r="C92" s="96"/>
      <c r="D92" s="96"/>
      <c r="G92" s="243"/>
      <c r="H92" s="243"/>
      <c r="I92" s="23"/>
      <c r="J92" s="23"/>
    </row>
    <row r="93" spans="3:10" ht="12.75">
      <c r="C93" s="96"/>
      <c r="D93" s="96"/>
      <c r="G93" s="243"/>
      <c r="H93" s="243"/>
      <c r="I93" s="23"/>
      <c r="J93" s="23"/>
    </row>
    <row r="94" spans="3:10" ht="12.75">
      <c r="C94" s="96"/>
      <c r="D94" s="96"/>
      <c r="G94" s="243"/>
      <c r="H94" s="243"/>
      <c r="I94" s="23"/>
      <c r="J94" s="23"/>
    </row>
    <row r="95" spans="3:4" ht="12.75">
      <c r="C95" s="96"/>
      <c r="D95" s="96"/>
    </row>
    <row r="96" spans="3:4" ht="12.75">
      <c r="C96" s="96"/>
      <c r="D96" s="96"/>
    </row>
    <row r="97" spans="3:4" ht="12.75">
      <c r="C97" s="96"/>
      <c r="D97" s="96"/>
    </row>
    <row r="98" spans="3:4" ht="12.75">
      <c r="C98" s="96"/>
      <c r="D98" s="96"/>
    </row>
    <row r="99" spans="3:4" ht="12.75">
      <c r="C99" s="96"/>
      <c r="D99" s="96"/>
    </row>
    <row r="100" spans="3:4" ht="12.75">
      <c r="C100" s="96"/>
      <c r="D100" s="96"/>
    </row>
    <row r="101" spans="3:4" ht="12.75">
      <c r="C101" s="96"/>
      <c r="D101" s="96"/>
    </row>
    <row r="102" spans="3:4" ht="12.75">
      <c r="C102" s="96"/>
      <c r="D102" s="96"/>
    </row>
    <row r="103" spans="3:4" ht="12.75">
      <c r="C103" s="96"/>
      <c r="D103" s="96"/>
    </row>
    <row r="104" spans="3:4" ht="12.75">
      <c r="C104" s="96"/>
      <c r="D104" s="96"/>
    </row>
    <row r="105" spans="3:4" ht="12.75">
      <c r="C105" s="96"/>
      <c r="D105" s="96"/>
    </row>
    <row r="106" spans="3:4" ht="12.75">
      <c r="C106" s="96"/>
      <c r="D106" s="96"/>
    </row>
    <row r="107" spans="3:4" ht="12.75">
      <c r="C107" s="96"/>
      <c r="D107" s="96"/>
    </row>
    <row r="108" spans="3:4" ht="12.75">
      <c r="C108" s="96"/>
      <c r="D108" s="96"/>
    </row>
    <row r="109" spans="3:4" ht="12.75">
      <c r="C109" s="96"/>
      <c r="D109" s="96"/>
    </row>
    <row r="110" spans="3:4" ht="12.75">
      <c r="C110" s="96"/>
      <c r="D110" s="96"/>
    </row>
    <row r="111" spans="3:4" ht="12.75">
      <c r="C111" s="96"/>
      <c r="D111" s="96"/>
    </row>
    <row r="112" spans="3:4" ht="12.75">
      <c r="C112" s="96"/>
      <c r="D112" s="96"/>
    </row>
    <row r="113" spans="3:4" ht="12.75">
      <c r="C113" s="96"/>
      <c r="D113" s="96"/>
    </row>
    <row r="114" spans="3:4" ht="12.75">
      <c r="C114" s="96"/>
      <c r="D114" s="96"/>
    </row>
    <row r="115" spans="3:4" ht="12.75">
      <c r="C115" s="96"/>
      <c r="D115" s="96"/>
    </row>
    <row r="116" spans="3:4" ht="12.75">
      <c r="C116" s="96"/>
      <c r="D116" s="96"/>
    </row>
    <row r="117" spans="3:4" ht="12.75">
      <c r="C117" s="96"/>
      <c r="D117" s="96"/>
    </row>
    <row r="118" spans="3:4" ht="12.75">
      <c r="C118" s="96"/>
      <c r="D118" s="96"/>
    </row>
    <row r="119" spans="3:4" ht="12.75">
      <c r="C119" s="96"/>
      <c r="D119" s="96"/>
    </row>
    <row r="120" spans="3:4" ht="12.75">
      <c r="C120" s="96"/>
      <c r="D120" s="96"/>
    </row>
    <row r="121" spans="3:4" ht="12.75">
      <c r="C121" s="96"/>
      <c r="D121" s="96"/>
    </row>
    <row r="122" spans="3:4" ht="12.75">
      <c r="C122" s="96"/>
      <c r="D122" s="96"/>
    </row>
    <row r="123" spans="3:4" ht="12.75">
      <c r="C123" s="96"/>
      <c r="D123" s="96"/>
    </row>
    <row r="124" spans="3:4" ht="12.75">
      <c r="C124" s="96"/>
      <c r="D124" s="96"/>
    </row>
    <row r="125" spans="3:4" ht="12.75">
      <c r="C125" s="96"/>
      <c r="D125" s="96"/>
    </row>
    <row r="126" spans="3:4" ht="12.75">
      <c r="C126" s="96"/>
      <c r="D126" s="96"/>
    </row>
    <row r="127" spans="3:4" ht="12.75">
      <c r="C127" s="96"/>
      <c r="D127" s="96"/>
    </row>
    <row r="128" spans="3:4" ht="12.75">
      <c r="C128" s="96"/>
      <c r="D128" s="96"/>
    </row>
    <row r="129" spans="3:4" ht="12.75">
      <c r="C129" s="96"/>
      <c r="D129" s="96"/>
    </row>
    <row r="130" spans="3:4" ht="12.75">
      <c r="C130" s="96"/>
      <c r="D130" s="96"/>
    </row>
    <row r="131" spans="3:4" ht="12.75">
      <c r="C131" s="96"/>
      <c r="D131" s="96"/>
    </row>
    <row r="132" spans="3:4" ht="12.75">
      <c r="C132" s="96"/>
      <c r="D132" s="96"/>
    </row>
    <row r="133" spans="3:4" ht="12.75">
      <c r="C133" s="96"/>
      <c r="D133" s="96"/>
    </row>
    <row r="134" spans="3:4" ht="12.75">
      <c r="C134" s="96"/>
      <c r="D134" s="96"/>
    </row>
    <row r="135" spans="3:4" ht="12.75">
      <c r="C135" s="96"/>
      <c r="D135" s="96"/>
    </row>
    <row r="136" spans="3:4" ht="12.75">
      <c r="C136" s="96"/>
      <c r="D136" s="96"/>
    </row>
    <row r="137" spans="3:4" ht="12.75">
      <c r="C137" s="96"/>
      <c r="D137" s="96"/>
    </row>
    <row r="138" spans="3:4" ht="12.75">
      <c r="C138" s="96"/>
      <c r="D138" s="96"/>
    </row>
    <row r="139" spans="3:4" ht="12.75">
      <c r="C139" s="96"/>
      <c r="D139" s="96"/>
    </row>
    <row r="140" spans="3:4" ht="12.75">
      <c r="C140" s="96"/>
      <c r="D140" s="96"/>
    </row>
    <row r="141" spans="3:4" ht="12.75">
      <c r="C141" s="96"/>
      <c r="D141" s="96"/>
    </row>
    <row r="142" spans="3:4" ht="12.75">
      <c r="C142" s="96"/>
      <c r="D142" s="96"/>
    </row>
    <row r="143" spans="3:4" ht="12.75">
      <c r="C143" s="96"/>
      <c r="D143" s="96"/>
    </row>
    <row r="144" spans="3:4" ht="12.75">
      <c r="C144" s="96"/>
      <c r="D144" s="96"/>
    </row>
    <row r="145" spans="3:4" ht="12.75">
      <c r="C145" s="96"/>
      <c r="D145" s="96"/>
    </row>
    <row r="146" spans="3:4" ht="12.75">
      <c r="C146" s="96"/>
      <c r="D146" s="96"/>
    </row>
    <row r="147" spans="3:4" ht="12.75">
      <c r="C147" s="96"/>
      <c r="D147" s="96"/>
    </row>
    <row r="148" spans="3:4" ht="12.75">
      <c r="C148" s="96"/>
      <c r="D148" s="96"/>
    </row>
    <row r="149" spans="3:4" ht="12.75">
      <c r="C149" s="96"/>
      <c r="D149" s="96"/>
    </row>
    <row r="150" spans="3:4" ht="12.75">
      <c r="C150" s="96"/>
      <c r="D150" s="96"/>
    </row>
    <row r="151" spans="3:4" ht="12.75">
      <c r="C151" s="96"/>
      <c r="D151" s="96"/>
    </row>
    <row r="152" spans="3:4" ht="12.75">
      <c r="C152" s="96"/>
      <c r="D152" s="96"/>
    </row>
    <row r="153" spans="3:4" ht="12.75">
      <c r="C153" s="96"/>
      <c r="D153" s="96"/>
    </row>
    <row r="154" spans="3:4" ht="12.75">
      <c r="C154" s="96"/>
      <c r="D154" s="96"/>
    </row>
    <row r="155" spans="3:4" ht="12.75">
      <c r="C155" s="96"/>
      <c r="D155" s="96"/>
    </row>
    <row r="156" spans="3:4" ht="12.75">
      <c r="C156" s="96"/>
      <c r="D156" s="96"/>
    </row>
    <row r="157" spans="3:4" ht="12.75">
      <c r="C157" s="96"/>
      <c r="D157" s="96"/>
    </row>
    <row r="158" spans="3:4" ht="12.75">
      <c r="C158" s="96"/>
      <c r="D158" s="96"/>
    </row>
    <row r="159" spans="3:4" ht="12.75">
      <c r="C159" s="96"/>
      <c r="D159" s="96"/>
    </row>
    <row r="160" spans="3:4" ht="12.75">
      <c r="C160" s="96"/>
      <c r="D160" s="96"/>
    </row>
    <row r="161" spans="3:4" ht="12.75">
      <c r="C161" s="96"/>
      <c r="D161" s="96"/>
    </row>
    <row r="162" spans="3:4" ht="12.75">
      <c r="C162" s="96"/>
      <c r="D162" s="96"/>
    </row>
    <row r="163" spans="3:4" ht="12.75">
      <c r="C163" s="96"/>
      <c r="D163" s="96"/>
    </row>
    <row r="164" spans="3:4" ht="12.75">
      <c r="C164" s="96"/>
      <c r="D164" s="96"/>
    </row>
    <row r="165" spans="3:4" ht="12.75">
      <c r="C165" s="96"/>
      <c r="D165" s="96"/>
    </row>
    <row r="166" spans="3:4" ht="12.75">
      <c r="C166" s="96"/>
      <c r="D166" s="96"/>
    </row>
    <row r="167" spans="3:4" ht="12.75">
      <c r="C167" s="96"/>
      <c r="D167" s="96"/>
    </row>
    <row r="168" spans="3:4" ht="12.75">
      <c r="C168" s="96"/>
      <c r="D168" s="96"/>
    </row>
    <row r="169" spans="3:4" ht="12.75">
      <c r="C169" s="96"/>
      <c r="D169" s="96"/>
    </row>
    <row r="170" spans="3:4" ht="12.75">
      <c r="C170" s="96"/>
      <c r="D170" s="96"/>
    </row>
  </sheetData>
  <sheetProtection/>
  <mergeCells count="30">
    <mergeCell ref="G11:G12"/>
    <mergeCell ref="F11:F12"/>
    <mergeCell ref="F30:F31"/>
    <mergeCell ref="F32:F33"/>
    <mergeCell ref="F34:F35"/>
    <mergeCell ref="E11:E12"/>
    <mergeCell ref="E30:E31"/>
    <mergeCell ref="E32:E33"/>
    <mergeCell ref="E34:E35"/>
    <mergeCell ref="D11:D12"/>
    <mergeCell ref="D30:D31"/>
    <mergeCell ref="D32:D33"/>
    <mergeCell ref="D34:D35"/>
    <mergeCell ref="B34:B35"/>
    <mergeCell ref="C11:C12"/>
    <mergeCell ref="C30:C31"/>
    <mergeCell ref="C32:C33"/>
    <mergeCell ref="C34:C35"/>
    <mergeCell ref="A9:G9"/>
    <mergeCell ref="A61:C61"/>
    <mergeCell ref="A11:A12"/>
    <mergeCell ref="B11:B12"/>
    <mergeCell ref="B30:B31"/>
    <mergeCell ref="B32:B33"/>
    <mergeCell ref="F2:G2"/>
    <mergeCell ref="C3:G3"/>
    <mergeCell ref="C4:G4"/>
    <mergeCell ref="D5:F5"/>
    <mergeCell ref="A6:F6"/>
    <mergeCell ref="A7:F7"/>
  </mergeCells>
  <printOptions/>
  <pageMargins left="0.7900000000000001" right="0.2" top="0.2" bottom="0.2" header="0.11999999999999998" footer="0.1199999999999999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7">
      <selection activeCell="A17" sqref="A17"/>
    </sheetView>
  </sheetViews>
  <sheetFormatPr defaultColWidth="9.25390625" defaultRowHeight="12.75"/>
  <cols>
    <col min="1" max="1" width="3.75390625" style="21" customWidth="1"/>
    <col min="2" max="2" width="50.75390625" style="21" customWidth="1"/>
    <col min="3" max="3" width="11.00390625" style="21" customWidth="1"/>
    <col min="4" max="4" width="12.875" style="21" customWidth="1"/>
    <col min="5" max="6" width="12.875" style="253" customWidth="1"/>
    <col min="7" max="8" width="9.25390625" style="241" customWidth="1"/>
  </cols>
  <sheetData>
    <row r="1" spans="1:13" ht="12.75">
      <c r="A1" s="53"/>
      <c r="B1" s="53"/>
      <c r="C1" s="53"/>
      <c r="D1" s="212" t="s">
        <v>113</v>
      </c>
      <c r="E1" s="212"/>
      <c r="F1" s="212"/>
      <c r="G1" s="212"/>
      <c r="H1" s="264"/>
      <c r="I1" s="109"/>
      <c r="J1" s="109"/>
      <c r="K1" s="109"/>
      <c r="L1" s="109"/>
      <c r="M1" s="109"/>
    </row>
    <row r="2" spans="1:13" ht="13.5" customHeight="1">
      <c r="A2" s="53"/>
      <c r="B2" s="53"/>
      <c r="C2" s="53"/>
      <c r="D2" s="191" t="s">
        <v>228</v>
      </c>
      <c r="E2" s="191"/>
      <c r="F2" s="191"/>
      <c r="G2" s="191"/>
      <c r="H2" s="25"/>
      <c r="I2" s="110"/>
      <c r="J2" s="110"/>
      <c r="K2" s="110"/>
      <c r="L2" s="110"/>
      <c r="M2" s="110"/>
    </row>
    <row r="3" spans="1:13" ht="13.5" customHeight="1">
      <c r="A3" s="53"/>
      <c r="B3" s="53"/>
      <c r="C3" s="53"/>
      <c r="D3" s="191" t="s">
        <v>114</v>
      </c>
      <c r="E3" s="191"/>
      <c r="F3" s="191"/>
      <c r="G3" s="191"/>
      <c r="H3" s="25"/>
      <c r="I3" s="110"/>
      <c r="J3" s="110"/>
      <c r="K3" s="110"/>
      <c r="L3" s="110"/>
      <c r="M3" s="110"/>
    </row>
    <row r="4" spans="1:7" ht="13.5" customHeight="1">
      <c r="A4" s="53"/>
      <c r="B4" s="53"/>
      <c r="C4" s="53"/>
      <c r="D4" s="53"/>
      <c r="E4" s="249"/>
      <c r="F4" s="249"/>
      <c r="G4" s="264"/>
    </row>
    <row r="5" spans="1:7" ht="13.5" customHeight="1">
      <c r="A5" s="53"/>
      <c r="B5" s="53"/>
      <c r="C5" s="53"/>
      <c r="D5" s="53"/>
      <c r="E5" s="249"/>
      <c r="F5" s="249"/>
      <c r="G5" s="264"/>
    </row>
    <row r="6" spans="1:7" ht="13.5" customHeight="1">
      <c r="A6" s="53"/>
      <c r="B6" s="53"/>
      <c r="C6" s="53"/>
      <c r="D6" s="53"/>
      <c r="E6" s="249"/>
      <c r="F6" s="249"/>
      <c r="G6" s="264"/>
    </row>
    <row r="7" spans="1:7" ht="13.5" customHeight="1">
      <c r="A7" s="27"/>
      <c r="B7" s="191"/>
      <c r="C7" s="191"/>
      <c r="D7" s="191"/>
      <c r="E7" s="191"/>
      <c r="F7" s="191"/>
      <c r="G7" s="249"/>
    </row>
    <row r="8" spans="1:7" ht="13.5" customHeight="1">
      <c r="A8" s="27"/>
      <c r="B8" s="191"/>
      <c r="C8" s="191"/>
      <c r="D8" s="191"/>
      <c r="E8" s="191"/>
      <c r="F8" s="191"/>
      <c r="G8" s="249"/>
    </row>
    <row r="9" spans="1:7" ht="13.5" customHeight="1">
      <c r="A9" s="27"/>
      <c r="B9" s="191"/>
      <c r="C9" s="191"/>
      <c r="D9" s="191"/>
      <c r="E9" s="191"/>
      <c r="F9" s="191"/>
      <c r="G9" s="249"/>
    </row>
    <row r="10" ht="11.25" customHeight="1">
      <c r="A10" s="24"/>
    </row>
    <row r="11" spans="1:7" ht="15.75" customHeight="1">
      <c r="A11" s="214" t="s">
        <v>115</v>
      </c>
      <c r="B11" s="214"/>
      <c r="C11" s="214"/>
      <c r="D11" s="214"/>
      <c r="E11" s="214"/>
      <c r="F11" s="214"/>
      <c r="G11" s="214"/>
    </row>
    <row r="12" spans="1:7" ht="21" customHeight="1">
      <c r="A12" s="214"/>
      <c r="B12" s="214"/>
      <c r="C12" s="214"/>
      <c r="D12" s="214"/>
      <c r="E12" s="214"/>
      <c r="F12" s="214"/>
      <c r="G12" s="214"/>
    </row>
    <row r="13" spans="1:6" ht="12.75">
      <c r="A13" s="213"/>
      <c r="B13" s="213"/>
      <c r="C13" s="213"/>
      <c r="D13" s="213"/>
      <c r="F13" s="265" t="s">
        <v>16</v>
      </c>
    </row>
    <row r="14" spans="1:7" ht="48.75" customHeight="1">
      <c r="A14" s="34" t="s">
        <v>17</v>
      </c>
      <c r="B14" s="31" t="s">
        <v>116</v>
      </c>
      <c r="C14" s="34" t="s">
        <v>117</v>
      </c>
      <c r="D14" s="112" t="s">
        <v>20</v>
      </c>
      <c r="E14" s="266" t="s">
        <v>21</v>
      </c>
      <c r="F14" s="266" t="s">
        <v>22</v>
      </c>
      <c r="G14" s="266" t="s">
        <v>43</v>
      </c>
    </row>
    <row r="15" spans="1:7" ht="12.75">
      <c r="A15" s="34"/>
      <c r="B15" s="34">
        <v>1</v>
      </c>
      <c r="C15" s="34">
        <v>2</v>
      </c>
      <c r="D15" s="34">
        <v>3</v>
      </c>
      <c r="E15" s="82">
        <v>3</v>
      </c>
      <c r="F15" s="82">
        <v>5</v>
      </c>
      <c r="G15" s="259">
        <v>6</v>
      </c>
    </row>
    <row r="16" spans="1:7" ht="15" customHeight="1">
      <c r="A16" s="34">
        <v>1</v>
      </c>
      <c r="B16" s="35" t="s">
        <v>118</v>
      </c>
      <c r="C16" s="37" t="s">
        <v>119</v>
      </c>
      <c r="D16" s="113">
        <f>D17+D18+D19+D20</f>
        <v>3308377.55</v>
      </c>
      <c r="E16" s="244">
        <f>E17+E18+E19+E20</f>
        <v>3329483.11</v>
      </c>
      <c r="F16" s="244">
        <f>F17+F18+F19+F20</f>
        <v>3328251.11</v>
      </c>
      <c r="G16" s="240">
        <f>F16/E16*100</f>
        <v>99.96299725935536</v>
      </c>
    </row>
    <row r="17" spans="1:7" ht="27.75" customHeight="1">
      <c r="A17" s="34">
        <v>2</v>
      </c>
      <c r="B17" s="35" t="s">
        <v>120</v>
      </c>
      <c r="C17" s="37" t="s">
        <v>121</v>
      </c>
      <c r="D17" s="113">
        <v>940190</v>
      </c>
      <c r="E17" s="244">
        <v>940189.82</v>
      </c>
      <c r="F17" s="244">
        <v>940189.82</v>
      </c>
      <c r="G17" s="240">
        <f aca="true" t="shared" si="0" ref="G17:G33">F17/E17*100</f>
        <v>100</v>
      </c>
    </row>
    <row r="18" spans="1:7" ht="39.75" customHeight="1">
      <c r="A18" s="34">
        <v>3</v>
      </c>
      <c r="B18" s="35" t="s">
        <v>122</v>
      </c>
      <c r="C18" s="37" t="s">
        <v>123</v>
      </c>
      <c r="D18" s="113">
        <v>2366979.55</v>
      </c>
      <c r="E18" s="244">
        <v>2381557.58</v>
      </c>
      <c r="F18" s="244">
        <v>2381557.58</v>
      </c>
      <c r="G18" s="240">
        <f t="shared" si="0"/>
        <v>100</v>
      </c>
    </row>
    <row r="19" spans="1:7" ht="15.75" customHeight="1">
      <c r="A19" s="34">
        <v>4</v>
      </c>
      <c r="B19" s="35" t="s">
        <v>124</v>
      </c>
      <c r="C19" s="37" t="s">
        <v>125</v>
      </c>
      <c r="D19" s="113">
        <v>1000</v>
      </c>
      <c r="E19" s="244">
        <v>1000</v>
      </c>
      <c r="F19" s="244">
        <v>0</v>
      </c>
      <c r="G19" s="240">
        <f t="shared" si="0"/>
        <v>0</v>
      </c>
    </row>
    <row r="20" spans="1:7" ht="15.75" customHeight="1">
      <c r="A20" s="34">
        <v>5</v>
      </c>
      <c r="B20" s="35" t="s">
        <v>126</v>
      </c>
      <c r="C20" s="37" t="s">
        <v>127</v>
      </c>
      <c r="D20" s="113">
        <v>208</v>
      </c>
      <c r="E20" s="244">
        <v>6735.71</v>
      </c>
      <c r="F20" s="244">
        <v>6503.71</v>
      </c>
      <c r="G20" s="240">
        <f t="shared" si="0"/>
        <v>96.55567119130723</v>
      </c>
    </row>
    <row r="21" spans="1:7" s="241" customFormat="1" ht="15.75" customHeight="1">
      <c r="A21" s="82">
        <v>6</v>
      </c>
      <c r="B21" s="63" t="s">
        <v>128</v>
      </c>
      <c r="C21" s="83" t="s">
        <v>129</v>
      </c>
      <c r="D21" s="244">
        <f>D22</f>
        <v>44787</v>
      </c>
      <c r="E21" s="244">
        <f>E22</f>
        <v>49450</v>
      </c>
      <c r="F21" s="244">
        <f>F22</f>
        <v>49450</v>
      </c>
      <c r="G21" s="240">
        <f t="shared" si="0"/>
        <v>100</v>
      </c>
    </row>
    <row r="22" spans="1:7" s="241" customFormat="1" ht="15.75" customHeight="1">
      <c r="A22" s="82">
        <v>7</v>
      </c>
      <c r="B22" s="63" t="s">
        <v>130</v>
      </c>
      <c r="C22" s="83" t="s">
        <v>131</v>
      </c>
      <c r="D22" s="244">
        <v>44787</v>
      </c>
      <c r="E22" s="244">
        <v>49450</v>
      </c>
      <c r="F22" s="244">
        <v>49450</v>
      </c>
      <c r="G22" s="240">
        <f t="shared" si="0"/>
        <v>100</v>
      </c>
    </row>
    <row r="23" spans="1:7" s="241" customFormat="1" ht="16.5" customHeight="1">
      <c r="A23" s="82">
        <v>8</v>
      </c>
      <c r="B23" s="63" t="s">
        <v>132</v>
      </c>
      <c r="C23" s="83" t="s">
        <v>133</v>
      </c>
      <c r="D23" s="244">
        <f>D24+D25</f>
        <v>34700</v>
      </c>
      <c r="E23" s="244">
        <f>E24+E25</f>
        <v>73991</v>
      </c>
      <c r="F23" s="244">
        <f>F24+F25</f>
        <v>73991</v>
      </c>
      <c r="G23" s="240">
        <f t="shared" si="0"/>
        <v>100</v>
      </c>
    </row>
    <row r="24" spans="1:7" s="241" customFormat="1" ht="15.75" customHeight="1">
      <c r="A24" s="82">
        <v>9</v>
      </c>
      <c r="B24" s="63" t="s">
        <v>134</v>
      </c>
      <c r="C24" s="83" t="s">
        <v>135</v>
      </c>
      <c r="D24" s="244">
        <v>4700</v>
      </c>
      <c r="E24" s="244">
        <v>4947</v>
      </c>
      <c r="F24" s="244">
        <v>4947</v>
      </c>
      <c r="G24" s="240">
        <f t="shared" si="0"/>
        <v>100</v>
      </c>
    </row>
    <row r="25" spans="1:7" s="241" customFormat="1" ht="27" customHeight="1">
      <c r="A25" s="82">
        <v>10</v>
      </c>
      <c r="B25" s="63" t="s">
        <v>136</v>
      </c>
      <c r="C25" s="83" t="s">
        <v>137</v>
      </c>
      <c r="D25" s="244">
        <v>30000</v>
      </c>
      <c r="E25" s="244">
        <v>69044</v>
      </c>
      <c r="F25" s="244">
        <v>69044</v>
      </c>
      <c r="G25" s="240">
        <f t="shared" si="0"/>
        <v>100</v>
      </c>
    </row>
    <row r="26" spans="1:7" s="241" customFormat="1" ht="15.75" customHeight="1">
      <c r="A26" s="82">
        <v>11</v>
      </c>
      <c r="B26" s="63" t="s">
        <v>138</v>
      </c>
      <c r="C26" s="83" t="s">
        <v>139</v>
      </c>
      <c r="D26" s="244">
        <f>D27</f>
        <v>211065.45</v>
      </c>
      <c r="E26" s="244">
        <f>E27</f>
        <v>163050.81</v>
      </c>
      <c r="F26" s="244">
        <f>F27</f>
        <v>159458.18</v>
      </c>
      <c r="G26" s="240">
        <f t="shared" si="0"/>
        <v>97.7966193482878</v>
      </c>
    </row>
    <row r="27" spans="1:7" s="241" customFormat="1" ht="17.25" customHeight="1">
      <c r="A27" s="82">
        <v>12</v>
      </c>
      <c r="B27" s="63" t="s">
        <v>140</v>
      </c>
      <c r="C27" s="83" t="s">
        <v>141</v>
      </c>
      <c r="D27" s="244">
        <v>211065.45</v>
      </c>
      <c r="E27" s="244">
        <v>163050.81</v>
      </c>
      <c r="F27" s="244">
        <v>159458.18</v>
      </c>
      <c r="G27" s="240">
        <f t="shared" si="0"/>
        <v>97.7966193482878</v>
      </c>
    </row>
    <row r="28" spans="1:7" s="241" customFormat="1" ht="15.75" customHeight="1">
      <c r="A28" s="82">
        <v>13</v>
      </c>
      <c r="B28" s="63" t="s">
        <v>142</v>
      </c>
      <c r="C28" s="83" t="s">
        <v>143</v>
      </c>
      <c r="D28" s="244">
        <f>D30+D29</f>
        <v>65490</v>
      </c>
      <c r="E28" s="244">
        <f>E30+E29</f>
        <v>41128.35</v>
      </c>
      <c r="F28" s="244">
        <f>F30+F29</f>
        <v>41128.35</v>
      </c>
      <c r="G28" s="240">
        <f t="shared" si="0"/>
        <v>100</v>
      </c>
    </row>
    <row r="29" spans="1:7" s="241" customFormat="1" ht="15.75" customHeight="1">
      <c r="A29" s="82">
        <v>14</v>
      </c>
      <c r="B29" s="63" t="s">
        <v>144</v>
      </c>
      <c r="C29" s="83" t="s">
        <v>145</v>
      </c>
      <c r="D29" s="244">
        <v>10000</v>
      </c>
      <c r="E29" s="244">
        <v>2922.03</v>
      </c>
      <c r="F29" s="244">
        <v>2922.03</v>
      </c>
      <c r="G29" s="240">
        <f t="shared" si="0"/>
        <v>100</v>
      </c>
    </row>
    <row r="30" spans="1:7" s="241" customFormat="1" ht="15.75" customHeight="1">
      <c r="A30" s="82">
        <v>15</v>
      </c>
      <c r="B30" s="63" t="s">
        <v>146</v>
      </c>
      <c r="C30" s="83" t="s">
        <v>147</v>
      </c>
      <c r="D30" s="244">
        <v>55490</v>
      </c>
      <c r="E30" s="244">
        <v>38206.32</v>
      </c>
      <c r="F30" s="244">
        <v>38206.32</v>
      </c>
      <c r="G30" s="240">
        <f t="shared" si="0"/>
        <v>100</v>
      </c>
    </row>
    <row r="31" spans="1:7" s="241" customFormat="1" ht="15.75" customHeight="1">
      <c r="A31" s="82">
        <v>16</v>
      </c>
      <c r="B31" s="123" t="s">
        <v>148</v>
      </c>
      <c r="C31" s="83" t="s">
        <v>149</v>
      </c>
      <c r="D31" s="244">
        <f>D32</f>
        <v>236670</v>
      </c>
      <c r="E31" s="244">
        <f>E32</f>
        <v>236670</v>
      </c>
      <c r="F31" s="244">
        <f>F32</f>
        <v>236670</v>
      </c>
      <c r="G31" s="240">
        <f t="shared" si="0"/>
        <v>100</v>
      </c>
    </row>
    <row r="32" spans="1:7" s="241" customFormat="1" ht="15.75" customHeight="1">
      <c r="A32" s="82">
        <v>17</v>
      </c>
      <c r="B32" s="123" t="s">
        <v>150</v>
      </c>
      <c r="C32" s="83" t="s">
        <v>151</v>
      </c>
      <c r="D32" s="244">
        <v>236670</v>
      </c>
      <c r="E32" s="244">
        <v>236670</v>
      </c>
      <c r="F32" s="244">
        <v>236670</v>
      </c>
      <c r="G32" s="240">
        <f t="shared" si="0"/>
        <v>100</v>
      </c>
    </row>
    <row r="33" spans="1:7" s="241" customFormat="1" ht="12.75">
      <c r="A33" s="207" t="s">
        <v>112</v>
      </c>
      <c r="B33" s="207"/>
      <c r="C33" s="263"/>
      <c r="D33" s="244">
        <f>D16+D21+D23+D26+D28+D31</f>
        <v>3901090</v>
      </c>
      <c r="E33" s="244">
        <f>E16+E21+E23+E26+E28+E31</f>
        <v>3893773.27</v>
      </c>
      <c r="F33" s="244">
        <f>F16+F21+F23+F26+F28+F31</f>
        <v>3888948.64</v>
      </c>
      <c r="G33" s="240">
        <f t="shared" si="0"/>
        <v>99.87609370999662</v>
      </c>
    </row>
    <row r="34" spans="1:7" ht="12.75">
      <c r="A34" s="23"/>
      <c r="G34" s="243"/>
    </row>
    <row r="35" spans="1:6" ht="12.75">
      <c r="A35" s="95"/>
      <c r="B35" s="98"/>
      <c r="C35" s="106"/>
      <c r="D35" s="114"/>
      <c r="E35" s="267"/>
      <c r="F35" s="267"/>
    </row>
    <row r="36" spans="1:6" ht="12.75">
      <c r="A36" s="95"/>
      <c r="B36" s="98"/>
      <c r="C36" s="106"/>
      <c r="D36" s="115"/>
      <c r="E36" s="267"/>
      <c r="F36" s="267"/>
    </row>
    <row r="52" ht="102" customHeight="1"/>
  </sheetData>
  <sheetProtection/>
  <mergeCells count="9">
    <mergeCell ref="A13:D13"/>
    <mergeCell ref="A33:B33"/>
    <mergeCell ref="A11:G12"/>
    <mergeCell ref="D1:G1"/>
    <mergeCell ref="D2:G2"/>
    <mergeCell ref="D3:G3"/>
    <mergeCell ref="B7:F7"/>
    <mergeCell ref="B8:F8"/>
    <mergeCell ref="B9:F9"/>
  </mergeCells>
  <printOptions/>
  <pageMargins left="0.7900000000000001" right="0.2" top="0.2" bottom="0.2" header="0.2" footer="0.11999999999999998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workbookViewId="0" topLeftCell="A70">
      <selection activeCell="M73" sqref="M73"/>
    </sheetView>
  </sheetViews>
  <sheetFormatPr defaultColWidth="9.25390625" defaultRowHeight="12.75"/>
  <cols>
    <col min="1" max="1" width="4.375" style="20" customWidth="1"/>
    <col min="2" max="2" width="32.25390625" style="21" customWidth="1"/>
    <col min="3" max="3" width="4.375" style="21" customWidth="1"/>
    <col min="4" max="4" width="6.125" style="21" customWidth="1"/>
    <col min="5" max="5" width="11.00390625" style="72" customWidth="1"/>
    <col min="6" max="6" width="4.875" style="21" customWidth="1"/>
    <col min="7" max="7" width="11.00390625" style="21" customWidth="1"/>
    <col min="8" max="8" width="12.125" style="21" customWidth="1"/>
    <col min="9" max="9" width="11.25390625" style="21" customWidth="1"/>
    <col min="10" max="10" width="7.125" style="23" customWidth="1"/>
  </cols>
  <sheetData>
    <row r="1" spans="1:10" ht="12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" customHeight="1">
      <c r="A2" s="216" t="s">
        <v>228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2.75" customHeight="1">
      <c r="A3" s="216" t="s">
        <v>153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9" ht="24" customHeight="1">
      <c r="A5" s="217" t="s">
        <v>256</v>
      </c>
      <c r="B5" s="214"/>
      <c r="C5" s="214"/>
      <c r="D5" s="214"/>
      <c r="E5" s="218"/>
      <c r="F5" s="214"/>
      <c r="G5" s="214"/>
      <c r="H5" s="214"/>
      <c r="I5" s="214"/>
    </row>
    <row r="6" spans="1:7" ht="1.5" customHeight="1" hidden="1">
      <c r="A6" s="217"/>
      <c r="B6" s="214"/>
      <c r="C6" s="214"/>
      <c r="D6" s="214"/>
      <c r="E6" s="218"/>
      <c r="F6" s="214"/>
      <c r="G6" s="214"/>
    </row>
    <row r="7" spans="1:9" ht="15.75" customHeight="1">
      <c r="A7" s="219" t="s">
        <v>16</v>
      </c>
      <c r="B7" s="220"/>
      <c r="C7" s="220"/>
      <c r="D7" s="220"/>
      <c r="E7" s="221"/>
      <c r="F7" s="220"/>
      <c r="G7" s="220"/>
      <c r="H7" s="220"/>
      <c r="I7" s="220"/>
    </row>
    <row r="8" spans="1:10" ht="12.75" customHeight="1">
      <c r="A8" s="222" t="s">
        <v>40</v>
      </c>
      <c r="B8" s="196" t="s">
        <v>154</v>
      </c>
      <c r="C8" s="195" t="s">
        <v>155</v>
      </c>
      <c r="D8" s="224" t="s">
        <v>117</v>
      </c>
      <c r="E8" s="209" t="s">
        <v>156</v>
      </c>
      <c r="F8" s="195" t="s">
        <v>157</v>
      </c>
      <c r="G8" s="211" t="s">
        <v>20</v>
      </c>
      <c r="H8" s="227" t="s">
        <v>21</v>
      </c>
      <c r="I8" s="227" t="s">
        <v>22</v>
      </c>
      <c r="J8" s="211" t="s">
        <v>43</v>
      </c>
    </row>
    <row r="9" spans="1:10" ht="12.75" customHeight="1">
      <c r="A9" s="222"/>
      <c r="B9" s="223"/>
      <c r="C9" s="195"/>
      <c r="D9" s="225"/>
      <c r="E9" s="209"/>
      <c r="F9" s="195"/>
      <c r="G9" s="226"/>
      <c r="H9" s="228"/>
      <c r="I9" s="228"/>
      <c r="J9" s="211"/>
    </row>
    <row r="10" spans="1:10" ht="33" customHeight="1">
      <c r="A10" s="222"/>
      <c r="B10" s="223"/>
      <c r="C10" s="195"/>
      <c r="D10" s="225"/>
      <c r="E10" s="209"/>
      <c r="F10" s="195"/>
      <c r="G10" s="226"/>
      <c r="H10" s="228"/>
      <c r="I10" s="228"/>
      <c r="J10" s="211"/>
    </row>
    <row r="11" spans="1:10" ht="12.75">
      <c r="A11" s="33"/>
      <c r="B11" s="34">
        <v>1</v>
      </c>
      <c r="C11" s="34">
        <v>2</v>
      </c>
      <c r="D11" s="34">
        <v>3</v>
      </c>
      <c r="E11" s="69">
        <v>4</v>
      </c>
      <c r="F11" s="34">
        <v>5</v>
      </c>
      <c r="G11" s="69">
        <v>6</v>
      </c>
      <c r="H11" s="75">
        <v>6</v>
      </c>
      <c r="I11" s="75">
        <v>7</v>
      </c>
      <c r="J11" s="55">
        <v>8</v>
      </c>
    </row>
    <row r="12" spans="1:10" ht="15.75" customHeight="1">
      <c r="A12" s="33">
        <v>1</v>
      </c>
      <c r="B12" s="59" t="s">
        <v>257</v>
      </c>
      <c r="C12" s="34">
        <v>810</v>
      </c>
      <c r="D12" s="34"/>
      <c r="E12" s="69"/>
      <c r="F12" s="34"/>
      <c r="G12" s="76">
        <f>G13+G47+G56+G69+G82+G98</f>
        <v>3901090</v>
      </c>
      <c r="H12" s="76">
        <f>H13+H47+H56+H69+H82+H98</f>
        <v>3893773.27</v>
      </c>
      <c r="I12" s="76">
        <f>I13+I47+I56+I69+I82+I98</f>
        <v>3888948.64</v>
      </c>
      <c r="J12" s="84">
        <f>I12/H12*100</f>
        <v>99.87609370999662</v>
      </c>
    </row>
    <row r="13" spans="1:10" ht="15.75" customHeight="1">
      <c r="A13" s="33">
        <v>2</v>
      </c>
      <c r="B13" s="63" t="s">
        <v>118</v>
      </c>
      <c r="C13" s="34">
        <v>810</v>
      </c>
      <c r="D13" s="37" t="s">
        <v>119</v>
      </c>
      <c r="E13" s="69"/>
      <c r="F13" s="34"/>
      <c r="G13" s="52">
        <f>G14+G20+G30+G36</f>
        <v>3308377.55</v>
      </c>
      <c r="H13" s="52">
        <f>H14+H20+H30+H36</f>
        <v>3329483.11</v>
      </c>
      <c r="I13" s="52">
        <f>I14+I20+I30+I36</f>
        <v>3328251.11</v>
      </c>
      <c r="J13" s="84">
        <f aca="true" t="shared" si="0" ref="J13:J76">I13/H13*100</f>
        <v>99.96299725935536</v>
      </c>
    </row>
    <row r="14" spans="1:10" ht="51.75" customHeight="1">
      <c r="A14" s="33">
        <f>A13+1</f>
        <v>3</v>
      </c>
      <c r="B14" s="63" t="s">
        <v>158</v>
      </c>
      <c r="C14" s="34">
        <v>810</v>
      </c>
      <c r="D14" s="37" t="s">
        <v>121</v>
      </c>
      <c r="E14" s="69"/>
      <c r="F14" s="34"/>
      <c r="G14" s="52">
        <f aca="true" t="shared" si="1" ref="G14:I15">G15</f>
        <v>940190</v>
      </c>
      <c r="H14" s="52">
        <f>H15</f>
        <v>940189.82</v>
      </c>
      <c r="I14" s="52">
        <f t="shared" si="1"/>
        <v>940189.82</v>
      </c>
      <c r="J14" s="84">
        <f t="shared" si="0"/>
        <v>100</v>
      </c>
    </row>
    <row r="15" spans="1:10" ht="51" customHeight="1">
      <c r="A15" s="33">
        <f aca="true" t="shared" si="2" ref="A15:A78">A14+1</f>
        <v>4</v>
      </c>
      <c r="B15" s="63" t="s">
        <v>159</v>
      </c>
      <c r="C15" s="34">
        <v>810</v>
      </c>
      <c r="D15" s="37" t="s">
        <v>121</v>
      </c>
      <c r="E15" s="77">
        <v>9100000000</v>
      </c>
      <c r="F15" s="34"/>
      <c r="G15" s="76">
        <f t="shared" si="1"/>
        <v>940190</v>
      </c>
      <c r="H15" s="76">
        <f>H16</f>
        <v>940189.82</v>
      </c>
      <c r="I15" s="52">
        <f t="shared" si="1"/>
        <v>940189.82</v>
      </c>
      <c r="J15" s="84">
        <f t="shared" si="0"/>
        <v>100</v>
      </c>
    </row>
    <row r="16" spans="1:10" ht="24.75" customHeight="1">
      <c r="A16" s="33">
        <f t="shared" si="2"/>
        <v>5</v>
      </c>
      <c r="B16" s="35" t="s">
        <v>160</v>
      </c>
      <c r="C16" s="34">
        <v>810</v>
      </c>
      <c r="D16" s="37" t="s">
        <v>121</v>
      </c>
      <c r="E16" s="77">
        <v>9110000000</v>
      </c>
      <c r="F16" s="34"/>
      <c r="G16" s="76">
        <f>G17</f>
        <v>940190</v>
      </c>
      <c r="H16" s="76">
        <f>H17</f>
        <v>940189.82</v>
      </c>
      <c r="I16" s="52">
        <f>I19</f>
        <v>940189.82</v>
      </c>
      <c r="J16" s="84">
        <f t="shared" si="0"/>
        <v>100</v>
      </c>
    </row>
    <row r="17" spans="1:10" ht="93" customHeight="1">
      <c r="A17" s="33">
        <f t="shared" si="2"/>
        <v>6</v>
      </c>
      <c r="B17" s="63" t="s">
        <v>161</v>
      </c>
      <c r="C17" s="34">
        <v>810</v>
      </c>
      <c r="D17" s="37" t="s">
        <v>121</v>
      </c>
      <c r="E17" s="78">
        <v>9110080210</v>
      </c>
      <c r="F17" s="34"/>
      <c r="G17" s="76">
        <f aca="true" t="shared" si="3" ref="G17:I18">G18</f>
        <v>940190</v>
      </c>
      <c r="H17" s="76">
        <f>H18</f>
        <v>940189.82</v>
      </c>
      <c r="I17" s="52">
        <f t="shared" si="3"/>
        <v>940189.82</v>
      </c>
      <c r="J17" s="84">
        <f t="shared" si="0"/>
        <v>100</v>
      </c>
    </row>
    <row r="18" spans="1:10" ht="78" customHeight="1">
      <c r="A18" s="33">
        <f t="shared" si="2"/>
        <v>7</v>
      </c>
      <c r="B18" s="63" t="s">
        <v>162</v>
      </c>
      <c r="C18" s="34">
        <v>810</v>
      </c>
      <c r="D18" s="37" t="s">
        <v>121</v>
      </c>
      <c r="E18" s="78">
        <v>9110080210</v>
      </c>
      <c r="F18" s="34">
        <v>100</v>
      </c>
      <c r="G18" s="76">
        <f>G19</f>
        <v>940190</v>
      </c>
      <c r="H18" s="76">
        <f>H19</f>
        <v>940189.82</v>
      </c>
      <c r="I18" s="52">
        <f t="shared" si="3"/>
        <v>940189.82</v>
      </c>
      <c r="J18" s="84">
        <f t="shared" si="0"/>
        <v>100</v>
      </c>
    </row>
    <row r="19" spans="1:10" ht="42" customHeight="1">
      <c r="A19" s="33">
        <f t="shared" si="2"/>
        <v>8</v>
      </c>
      <c r="B19" s="40" t="s">
        <v>163</v>
      </c>
      <c r="C19" s="34">
        <v>810</v>
      </c>
      <c r="D19" s="42" t="s">
        <v>121</v>
      </c>
      <c r="E19" s="78">
        <v>9110080210</v>
      </c>
      <c r="F19" s="33">
        <v>120</v>
      </c>
      <c r="G19" s="52">
        <v>940190</v>
      </c>
      <c r="H19" s="52">
        <v>940189.82</v>
      </c>
      <c r="I19" s="52">
        <v>940189.82</v>
      </c>
      <c r="J19" s="84">
        <f t="shared" si="0"/>
        <v>100</v>
      </c>
    </row>
    <row r="20" spans="1:10" ht="75" customHeight="1">
      <c r="A20" s="33">
        <f t="shared" si="2"/>
        <v>9</v>
      </c>
      <c r="B20" s="63" t="s">
        <v>122</v>
      </c>
      <c r="C20" s="34">
        <v>810</v>
      </c>
      <c r="D20" s="37" t="s">
        <v>123</v>
      </c>
      <c r="E20" s="69"/>
      <c r="F20" s="34"/>
      <c r="G20" s="76">
        <f aca="true" t="shared" si="4" ref="G20:I21">G21</f>
        <v>2366979.55</v>
      </c>
      <c r="H20" s="76">
        <f>H21</f>
        <v>2381557.58</v>
      </c>
      <c r="I20" s="76">
        <f t="shared" si="4"/>
        <v>2381557.58</v>
      </c>
      <c r="J20" s="84">
        <f t="shared" si="0"/>
        <v>100</v>
      </c>
    </row>
    <row r="21" spans="1:10" ht="31.5" customHeight="1">
      <c r="A21" s="33">
        <f t="shared" si="2"/>
        <v>10</v>
      </c>
      <c r="B21" s="63" t="s">
        <v>164</v>
      </c>
      <c r="C21" s="34">
        <v>810</v>
      </c>
      <c r="D21" s="37" t="s">
        <v>123</v>
      </c>
      <c r="E21" s="78">
        <v>8100000000</v>
      </c>
      <c r="F21" s="34"/>
      <c r="G21" s="76">
        <f t="shared" si="4"/>
        <v>2366979.55</v>
      </c>
      <c r="H21" s="76">
        <f>H22</f>
        <v>2381557.58</v>
      </c>
      <c r="I21" s="52">
        <f t="shared" si="4"/>
        <v>2381557.58</v>
      </c>
      <c r="J21" s="84">
        <f t="shared" si="0"/>
        <v>100</v>
      </c>
    </row>
    <row r="22" spans="1:10" ht="31.5" customHeight="1">
      <c r="A22" s="33">
        <f t="shared" si="2"/>
        <v>11</v>
      </c>
      <c r="B22" s="63" t="s">
        <v>258</v>
      </c>
      <c r="C22" s="34">
        <v>810</v>
      </c>
      <c r="D22" s="37" t="s">
        <v>123</v>
      </c>
      <c r="E22" s="78">
        <v>8110000000</v>
      </c>
      <c r="F22" s="34"/>
      <c r="G22" s="76">
        <f>G23</f>
        <v>2366979.55</v>
      </c>
      <c r="H22" s="76">
        <f>H23</f>
        <v>2381557.58</v>
      </c>
      <c r="I22" s="76">
        <f>I23</f>
        <v>2381557.58</v>
      </c>
      <c r="J22" s="84">
        <f t="shared" si="0"/>
        <v>100</v>
      </c>
    </row>
    <row r="23" spans="1:10" ht="66" customHeight="1">
      <c r="A23" s="33">
        <f t="shared" si="2"/>
        <v>12</v>
      </c>
      <c r="B23" s="63" t="s">
        <v>165</v>
      </c>
      <c r="C23" s="34">
        <v>810</v>
      </c>
      <c r="D23" s="37" t="s">
        <v>123</v>
      </c>
      <c r="E23" s="78">
        <v>8110080210</v>
      </c>
      <c r="F23" s="34"/>
      <c r="G23" s="76">
        <f>G24+G26+G28</f>
        <v>2366979.55</v>
      </c>
      <c r="H23" s="76">
        <f>H24+H26+H28</f>
        <v>2381557.58</v>
      </c>
      <c r="I23" s="52">
        <f>I24+I26+I28</f>
        <v>2381557.58</v>
      </c>
      <c r="J23" s="84">
        <f t="shared" si="0"/>
        <v>100</v>
      </c>
    </row>
    <row r="24" spans="1:10" ht="81" customHeight="1">
      <c r="A24" s="33">
        <f t="shared" si="2"/>
        <v>13</v>
      </c>
      <c r="B24" s="63" t="s">
        <v>162</v>
      </c>
      <c r="C24" s="34">
        <v>810</v>
      </c>
      <c r="D24" s="37" t="s">
        <v>123</v>
      </c>
      <c r="E24" s="78">
        <v>8110080210</v>
      </c>
      <c r="F24" s="34">
        <v>100</v>
      </c>
      <c r="G24" s="76">
        <f>G25</f>
        <v>1914519</v>
      </c>
      <c r="H24" s="76">
        <f>H25</f>
        <v>1964970.28</v>
      </c>
      <c r="I24" s="52">
        <f>I25</f>
        <v>1964970.28</v>
      </c>
      <c r="J24" s="84">
        <f t="shared" si="0"/>
        <v>100</v>
      </c>
    </row>
    <row r="25" spans="1:10" ht="42" customHeight="1">
      <c r="A25" s="33">
        <f t="shared" si="2"/>
        <v>14</v>
      </c>
      <c r="B25" s="40" t="s">
        <v>163</v>
      </c>
      <c r="C25" s="34">
        <v>810</v>
      </c>
      <c r="D25" s="42" t="s">
        <v>123</v>
      </c>
      <c r="E25" s="78">
        <v>8110080210</v>
      </c>
      <c r="F25" s="33">
        <v>120</v>
      </c>
      <c r="G25" s="52">
        <v>1914519</v>
      </c>
      <c r="H25" s="52">
        <v>1964970.28</v>
      </c>
      <c r="I25" s="52">
        <v>1964970.28</v>
      </c>
      <c r="J25" s="84">
        <f t="shared" si="0"/>
        <v>100</v>
      </c>
    </row>
    <row r="26" spans="1:10" ht="42" customHeight="1">
      <c r="A26" s="33">
        <f t="shared" si="2"/>
        <v>15</v>
      </c>
      <c r="B26" s="40" t="s">
        <v>166</v>
      </c>
      <c r="C26" s="34">
        <v>810</v>
      </c>
      <c r="D26" s="42" t="s">
        <v>123</v>
      </c>
      <c r="E26" s="78">
        <v>8110080210</v>
      </c>
      <c r="F26" s="33">
        <v>200</v>
      </c>
      <c r="G26" s="52">
        <f>G27</f>
        <v>449321.55</v>
      </c>
      <c r="H26" s="52">
        <f>H27</f>
        <v>413448.3</v>
      </c>
      <c r="I26" s="52">
        <f>I27</f>
        <v>413448.3</v>
      </c>
      <c r="J26" s="84">
        <f t="shared" si="0"/>
        <v>100</v>
      </c>
    </row>
    <row r="27" spans="1:10" ht="42" customHeight="1">
      <c r="A27" s="33">
        <f t="shared" si="2"/>
        <v>16</v>
      </c>
      <c r="B27" s="40" t="s">
        <v>167</v>
      </c>
      <c r="C27" s="34">
        <v>810</v>
      </c>
      <c r="D27" s="42" t="s">
        <v>123</v>
      </c>
      <c r="E27" s="78">
        <v>8110080210</v>
      </c>
      <c r="F27" s="33">
        <v>240</v>
      </c>
      <c r="G27" s="52">
        <v>449321.55</v>
      </c>
      <c r="H27" s="52">
        <v>413448.3</v>
      </c>
      <c r="I27" s="52">
        <v>413448.3</v>
      </c>
      <c r="J27" s="84">
        <f t="shared" si="0"/>
        <v>100</v>
      </c>
    </row>
    <row r="28" spans="1:10" ht="15" customHeight="1">
      <c r="A28" s="33">
        <f t="shared" si="2"/>
        <v>17</v>
      </c>
      <c r="B28" s="40" t="s">
        <v>168</v>
      </c>
      <c r="C28" s="34">
        <v>810</v>
      </c>
      <c r="D28" s="42" t="s">
        <v>123</v>
      </c>
      <c r="E28" s="78">
        <v>8110080210</v>
      </c>
      <c r="F28" s="33">
        <v>800</v>
      </c>
      <c r="G28" s="52">
        <f>G29</f>
        <v>3139</v>
      </c>
      <c r="H28" s="52">
        <f>H29</f>
        <v>3139</v>
      </c>
      <c r="I28" s="52">
        <f>I29</f>
        <v>3139</v>
      </c>
      <c r="J28" s="84">
        <f t="shared" si="0"/>
        <v>100</v>
      </c>
    </row>
    <row r="29" spans="1:10" ht="27.75" customHeight="1">
      <c r="A29" s="33">
        <f t="shared" si="2"/>
        <v>18</v>
      </c>
      <c r="B29" s="40" t="s">
        <v>169</v>
      </c>
      <c r="C29" s="34">
        <v>810</v>
      </c>
      <c r="D29" s="42" t="s">
        <v>123</v>
      </c>
      <c r="E29" s="78">
        <v>8110080210</v>
      </c>
      <c r="F29" s="33">
        <v>850</v>
      </c>
      <c r="G29" s="52">
        <v>3139</v>
      </c>
      <c r="H29" s="52">
        <v>3139</v>
      </c>
      <c r="I29" s="52">
        <v>3139</v>
      </c>
      <c r="J29" s="84">
        <f t="shared" si="0"/>
        <v>100</v>
      </c>
    </row>
    <row r="30" spans="1:10" ht="15" customHeight="1">
      <c r="A30" s="33">
        <f t="shared" si="2"/>
        <v>19</v>
      </c>
      <c r="B30" s="35" t="s">
        <v>124</v>
      </c>
      <c r="C30" s="34">
        <v>810</v>
      </c>
      <c r="D30" s="37" t="s">
        <v>125</v>
      </c>
      <c r="E30" s="78"/>
      <c r="F30" s="34"/>
      <c r="G30" s="79">
        <f aca="true" t="shared" si="5" ref="G30:I31">G31</f>
        <v>1000</v>
      </c>
      <c r="H30" s="79">
        <f>H31</f>
        <v>1000</v>
      </c>
      <c r="I30" s="52">
        <f t="shared" si="5"/>
        <v>0</v>
      </c>
      <c r="J30" s="84">
        <f t="shared" si="0"/>
        <v>0</v>
      </c>
    </row>
    <row r="31" spans="1:10" ht="29.25" customHeight="1">
      <c r="A31" s="33">
        <f t="shared" si="2"/>
        <v>20</v>
      </c>
      <c r="B31" s="63" t="s">
        <v>164</v>
      </c>
      <c r="C31" s="34">
        <v>810</v>
      </c>
      <c r="D31" s="37" t="s">
        <v>125</v>
      </c>
      <c r="E31" s="77">
        <v>8100000000</v>
      </c>
      <c r="F31" s="34"/>
      <c r="G31" s="76">
        <f t="shared" si="5"/>
        <v>1000</v>
      </c>
      <c r="H31" s="76">
        <f>H32</f>
        <v>1000</v>
      </c>
      <c r="I31" s="52">
        <f t="shared" si="5"/>
        <v>0</v>
      </c>
      <c r="J31" s="84">
        <f t="shared" si="0"/>
        <v>0</v>
      </c>
    </row>
    <row r="32" spans="1:10" ht="27.75" customHeight="1">
      <c r="A32" s="33">
        <f t="shared" si="2"/>
        <v>21</v>
      </c>
      <c r="B32" s="63" t="s">
        <v>259</v>
      </c>
      <c r="C32" s="34">
        <v>810</v>
      </c>
      <c r="D32" s="37" t="s">
        <v>125</v>
      </c>
      <c r="E32" s="77">
        <v>8110000000</v>
      </c>
      <c r="F32" s="34"/>
      <c r="G32" s="76">
        <f>G34</f>
        <v>1000</v>
      </c>
      <c r="H32" s="76">
        <f>H34</f>
        <v>1000</v>
      </c>
      <c r="I32" s="52">
        <f>I34</f>
        <v>0</v>
      </c>
      <c r="J32" s="84">
        <f t="shared" si="0"/>
        <v>0</v>
      </c>
    </row>
    <row r="33" spans="1:10" ht="75.75" customHeight="1">
      <c r="A33" s="33">
        <f t="shared" si="2"/>
        <v>22</v>
      </c>
      <c r="B33" s="35" t="s">
        <v>260</v>
      </c>
      <c r="C33" s="34">
        <v>810</v>
      </c>
      <c r="D33" s="37" t="s">
        <v>125</v>
      </c>
      <c r="E33" s="77">
        <v>8110080050</v>
      </c>
      <c r="F33" s="34"/>
      <c r="G33" s="76">
        <f aca="true" t="shared" si="6" ref="G33:I34">G34</f>
        <v>1000</v>
      </c>
      <c r="H33" s="76">
        <f>H34</f>
        <v>1000</v>
      </c>
      <c r="I33" s="52">
        <f t="shared" si="6"/>
        <v>0</v>
      </c>
      <c r="J33" s="84">
        <f t="shared" si="0"/>
        <v>0</v>
      </c>
    </row>
    <row r="34" spans="1:10" ht="12.75" customHeight="1">
      <c r="A34" s="33">
        <f t="shared" si="2"/>
        <v>23</v>
      </c>
      <c r="B34" s="35" t="s">
        <v>168</v>
      </c>
      <c r="C34" s="34">
        <v>810</v>
      </c>
      <c r="D34" s="37" t="s">
        <v>125</v>
      </c>
      <c r="E34" s="77">
        <v>8110080050</v>
      </c>
      <c r="F34" s="37" t="s">
        <v>170</v>
      </c>
      <c r="G34" s="76">
        <f t="shared" si="6"/>
        <v>1000</v>
      </c>
      <c r="H34" s="76">
        <f>H35</f>
        <v>1000</v>
      </c>
      <c r="I34" s="52">
        <f t="shared" si="6"/>
        <v>0</v>
      </c>
      <c r="J34" s="84">
        <f t="shared" si="0"/>
        <v>0</v>
      </c>
    </row>
    <row r="35" spans="1:10" ht="12.75" customHeight="1">
      <c r="A35" s="33">
        <f t="shared" si="2"/>
        <v>24</v>
      </c>
      <c r="B35" s="35" t="s">
        <v>171</v>
      </c>
      <c r="C35" s="34">
        <v>810</v>
      </c>
      <c r="D35" s="37" t="s">
        <v>125</v>
      </c>
      <c r="E35" s="77">
        <v>8110080050</v>
      </c>
      <c r="F35" s="37" t="s">
        <v>172</v>
      </c>
      <c r="G35" s="76">
        <v>1000</v>
      </c>
      <c r="H35" s="76">
        <v>1000</v>
      </c>
      <c r="I35" s="52">
        <v>0</v>
      </c>
      <c r="J35" s="84">
        <f t="shared" si="0"/>
        <v>0</v>
      </c>
    </row>
    <row r="36" spans="1:10" ht="12.75" customHeight="1">
      <c r="A36" s="33">
        <f t="shared" si="2"/>
        <v>25</v>
      </c>
      <c r="B36" s="35" t="s">
        <v>126</v>
      </c>
      <c r="C36" s="34">
        <v>810</v>
      </c>
      <c r="D36" s="37" t="s">
        <v>127</v>
      </c>
      <c r="E36" s="69"/>
      <c r="F36" s="37"/>
      <c r="G36" s="76">
        <f>G39+G42</f>
        <v>208</v>
      </c>
      <c r="H36" s="76">
        <f>H37+H42</f>
        <v>6735.71</v>
      </c>
      <c r="I36" s="76">
        <f>I39+I42</f>
        <v>6503.71</v>
      </c>
      <c r="J36" s="84">
        <f t="shared" si="0"/>
        <v>96.55567119130723</v>
      </c>
    </row>
    <row r="37" spans="1:10" s="241" customFormat="1" ht="66" customHeight="1">
      <c r="A37" s="33">
        <f t="shared" si="2"/>
        <v>26</v>
      </c>
      <c r="B37" s="63" t="s">
        <v>261</v>
      </c>
      <c r="C37" s="82">
        <v>810</v>
      </c>
      <c r="D37" s="83" t="s">
        <v>127</v>
      </c>
      <c r="E37" s="94" t="s">
        <v>173</v>
      </c>
      <c r="F37" s="83"/>
      <c r="G37" s="79">
        <f>G38</f>
        <v>0</v>
      </c>
      <c r="H37" s="79">
        <f>H38</f>
        <v>6503.71</v>
      </c>
      <c r="I37" s="79">
        <f>I38</f>
        <v>6503.71</v>
      </c>
      <c r="J37" s="84">
        <f t="shared" si="0"/>
        <v>100</v>
      </c>
    </row>
    <row r="38" spans="1:10" s="241" customFormat="1" ht="37.5" customHeight="1">
      <c r="A38" s="33">
        <f t="shared" si="2"/>
        <v>27</v>
      </c>
      <c r="B38" s="63" t="s">
        <v>262</v>
      </c>
      <c r="C38" s="82">
        <v>810</v>
      </c>
      <c r="D38" s="83"/>
      <c r="E38" s="94" t="s">
        <v>174</v>
      </c>
      <c r="F38" s="83"/>
      <c r="G38" s="79">
        <f>G39</f>
        <v>0</v>
      </c>
      <c r="H38" s="79">
        <f>H39</f>
        <v>6503.71</v>
      </c>
      <c r="I38" s="79">
        <f>I39</f>
        <v>6503.71</v>
      </c>
      <c r="J38" s="84">
        <f t="shared" si="0"/>
        <v>100</v>
      </c>
    </row>
    <row r="39" spans="1:10" s="269" customFormat="1" ht="115.5" customHeight="1">
      <c r="A39" s="33">
        <f t="shared" si="2"/>
        <v>28</v>
      </c>
      <c r="B39" s="63" t="s">
        <v>264</v>
      </c>
      <c r="C39" s="82">
        <v>810</v>
      </c>
      <c r="D39" s="83" t="s">
        <v>127</v>
      </c>
      <c r="E39" s="94" t="s">
        <v>178</v>
      </c>
      <c r="F39" s="268"/>
      <c r="G39" s="80">
        <f aca="true" t="shared" si="7" ref="G39:I40">G40</f>
        <v>0</v>
      </c>
      <c r="H39" s="80">
        <f>H40</f>
        <v>6503.71</v>
      </c>
      <c r="I39" s="80">
        <f t="shared" si="7"/>
        <v>6503.71</v>
      </c>
      <c r="J39" s="84">
        <f t="shared" si="0"/>
        <v>100</v>
      </c>
    </row>
    <row r="40" spans="1:10" s="241" customFormat="1" ht="96" customHeight="1">
      <c r="A40" s="33">
        <f t="shared" si="2"/>
        <v>29</v>
      </c>
      <c r="B40" s="63" t="s">
        <v>162</v>
      </c>
      <c r="C40" s="82">
        <v>810</v>
      </c>
      <c r="D40" s="83" t="s">
        <v>127</v>
      </c>
      <c r="E40" s="94" t="s">
        <v>178</v>
      </c>
      <c r="F40" s="268">
        <v>100</v>
      </c>
      <c r="G40" s="80">
        <f t="shared" si="7"/>
        <v>0</v>
      </c>
      <c r="H40" s="80">
        <f>H41</f>
        <v>6503.71</v>
      </c>
      <c r="I40" s="80">
        <f t="shared" si="7"/>
        <v>6503.71</v>
      </c>
      <c r="J40" s="84">
        <f t="shared" si="0"/>
        <v>100</v>
      </c>
    </row>
    <row r="41" spans="1:10" s="241" customFormat="1" ht="29.25" customHeight="1">
      <c r="A41" s="33">
        <f t="shared" si="2"/>
        <v>30</v>
      </c>
      <c r="B41" s="63" t="s">
        <v>163</v>
      </c>
      <c r="C41" s="82">
        <v>810</v>
      </c>
      <c r="D41" s="83" t="s">
        <v>127</v>
      </c>
      <c r="E41" s="94" t="s">
        <v>178</v>
      </c>
      <c r="F41" s="268">
        <v>120</v>
      </c>
      <c r="G41" s="80">
        <v>0</v>
      </c>
      <c r="H41" s="80">
        <v>6503.71</v>
      </c>
      <c r="I41" s="80">
        <v>6503.71</v>
      </c>
      <c r="J41" s="84">
        <f t="shared" si="0"/>
        <v>100</v>
      </c>
    </row>
    <row r="42" spans="1:10" ht="27" customHeight="1">
      <c r="A42" s="33">
        <f t="shared" si="2"/>
        <v>31</v>
      </c>
      <c r="B42" s="63" t="s">
        <v>164</v>
      </c>
      <c r="C42" s="34">
        <v>810</v>
      </c>
      <c r="D42" s="37" t="s">
        <v>127</v>
      </c>
      <c r="E42" s="36">
        <v>8100000000</v>
      </c>
      <c r="F42" s="37"/>
      <c r="G42" s="80">
        <f>G43</f>
        <v>208</v>
      </c>
      <c r="H42" s="80">
        <f>H43</f>
        <v>232</v>
      </c>
      <c r="I42" s="80">
        <f aca="true" t="shared" si="8" ref="G42:I45">I43</f>
        <v>0</v>
      </c>
      <c r="J42" s="84">
        <f t="shared" si="0"/>
        <v>0</v>
      </c>
    </row>
    <row r="43" spans="1:10" ht="29.25" customHeight="1">
      <c r="A43" s="33">
        <f t="shared" si="2"/>
        <v>32</v>
      </c>
      <c r="B43" s="63" t="s">
        <v>258</v>
      </c>
      <c r="C43" s="34">
        <v>810</v>
      </c>
      <c r="D43" s="37" t="s">
        <v>127</v>
      </c>
      <c r="E43" s="36">
        <v>8110000000</v>
      </c>
      <c r="F43" s="37"/>
      <c r="G43" s="80">
        <f>G44</f>
        <v>208</v>
      </c>
      <c r="H43" s="80">
        <f>H44</f>
        <v>232</v>
      </c>
      <c r="I43" s="80">
        <f t="shared" si="8"/>
        <v>0</v>
      </c>
      <c r="J43" s="84">
        <f t="shared" si="0"/>
        <v>0</v>
      </c>
    </row>
    <row r="44" spans="1:10" ht="105" customHeight="1">
      <c r="A44" s="33">
        <f t="shared" si="2"/>
        <v>33</v>
      </c>
      <c r="B44" s="35" t="s">
        <v>265</v>
      </c>
      <c r="C44" s="34">
        <v>810</v>
      </c>
      <c r="D44" s="37" t="s">
        <v>127</v>
      </c>
      <c r="E44" s="41">
        <v>8110075140</v>
      </c>
      <c r="F44" s="37"/>
      <c r="G44" s="80">
        <f t="shared" si="8"/>
        <v>208</v>
      </c>
      <c r="H44" s="80">
        <f>H45</f>
        <v>232</v>
      </c>
      <c r="I44" s="80">
        <f t="shared" si="8"/>
        <v>0</v>
      </c>
      <c r="J44" s="84">
        <f t="shared" si="0"/>
        <v>0</v>
      </c>
    </row>
    <row r="45" spans="1:10" ht="29.25" customHeight="1">
      <c r="A45" s="33">
        <f t="shared" si="2"/>
        <v>34</v>
      </c>
      <c r="B45" s="40" t="s">
        <v>166</v>
      </c>
      <c r="C45" s="34">
        <v>810</v>
      </c>
      <c r="D45" s="42" t="s">
        <v>127</v>
      </c>
      <c r="E45" s="41">
        <v>8110075140</v>
      </c>
      <c r="F45" s="42" t="s">
        <v>179</v>
      </c>
      <c r="G45" s="80">
        <f t="shared" si="8"/>
        <v>208</v>
      </c>
      <c r="H45" s="80">
        <f>H46</f>
        <v>232</v>
      </c>
      <c r="I45" s="80">
        <f t="shared" si="8"/>
        <v>0</v>
      </c>
      <c r="J45" s="84">
        <f t="shared" si="0"/>
        <v>0</v>
      </c>
    </row>
    <row r="46" spans="1:10" ht="29.25" customHeight="1">
      <c r="A46" s="33">
        <f t="shared" si="2"/>
        <v>35</v>
      </c>
      <c r="B46" s="40" t="s">
        <v>167</v>
      </c>
      <c r="C46" s="34">
        <v>810</v>
      </c>
      <c r="D46" s="42" t="s">
        <v>127</v>
      </c>
      <c r="E46" s="41">
        <v>8110075140</v>
      </c>
      <c r="F46" s="42" t="s">
        <v>180</v>
      </c>
      <c r="G46" s="80">
        <v>208</v>
      </c>
      <c r="H46" s="80">
        <v>232</v>
      </c>
      <c r="I46" s="80">
        <v>0</v>
      </c>
      <c r="J46" s="84">
        <f t="shared" si="0"/>
        <v>0</v>
      </c>
    </row>
    <row r="47" spans="1:10" ht="15" customHeight="1">
      <c r="A47" s="33">
        <f t="shared" si="2"/>
        <v>36</v>
      </c>
      <c r="B47" s="35" t="s">
        <v>128</v>
      </c>
      <c r="C47" s="34">
        <v>810</v>
      </c>
      <c r="D47" s="37" t="s">
        <v>129</v>
      </c>
      <c r="E47" s="34"/>
      <c r="F47" s="37"/>
      <c r="G47" s="80">
        <f aca="true" t="shared" si="9" ref="G47:I50">G48</f>
        <v>44787</v>
      </c>
      <c r="H47" s="80">
        <f>H48</f>
        <v>49450</v>
      </c>
      <c r="I47" s="80">
        <f t="shared" si="9"/>
        <v>49450</v>
      </c>
      <c r="J47" s="84">
        <f t="shared" si="0"/>
        <v>100</v>
      </c>
    </row>
    <row r="48" spans="1:10" ht="29.25" customHeight="1">
      <c r="A48" s="33">
        <f t="shared" si="2"/>
        <v>37</v>
      </c>
      <c r="B48" s="35" t="s">
        <v>130</v>
      </c>
      <c r="C48" s="34">
        <v>810</v>
      </c>
      <c r="D48" s="37" t="s">
        <v>131</v>
      </c>
      <c r="E48" s="34"/>
      <c r="F48" s="37"/>
      <c r="G48" s="80">
        <f t="shared" si="9"/>
        <v>44787</v>
      </c>
      <c r="H48" s="80">
        <f>H49</f>
        <v>49450</v>
      </c>
      <c r="I48" s="80">
        <f t="shared" si="9"/>
        <v>49450</v>
      </c>
      <c r="J48" s="84">
        <f t="shared" si="0"/>
        <v>100</v>
      </c>
    </row>
    <row r="49" spans="1:10" ht="29.25" customHeight="1">
      <c r="A49" s="33">
        <f t="shared" si="2"/>
        <v>38</v>
      </c>
      <c r="B49" s="63" t="s">
        <v>164</v>
      </c>
      <c r="C49" s="34">
        <v>810</v>
      </c>
      <c r="D49" s="37" t="s">
        <v>131</v>
      </c>
      <c r="E49" s="36">
        <v>8100000000</v>
      </c>
      <c r="F49" s="37"/>
      <c r="G49" s="80">
        <f t="shared" si="9"/>
        <v>44787</v>
      </c>
      <c r="H49" s="80">
        <f>H50</f>
        <v>49450</v>
      </c>
      <c r="I49" s="80">
        <f t="shared" si="9"/>
        <v>49450</v>
      </c>
      <c r="J49" s="84">
        <f t="shared" si="0"/>
        <v>100</v>
      </c>
    </row>
    <row r="50" spans="1:10" ht="29.25" customHeight="1">
      <c r="A50" s="33">
        <f t="shared" si="2"/>
        <v>39</v>
      </c>
      <c r="B50" s="63" t="s">
        <v>258</v>
      </c>
      <c r="C50" s="34">
        <v>810</v>
      </c>
      <c r="D50" s="37" t="s">
        <v>131</v>
      </c>
      <c r="E50" s="36">
        <v>8110000000</v>
      </c>
      <c r="F50" s="37"/>
      <c r="G50" s="80">
        <f t="shared" si="9"/>
        <v>44787</v>
      </c>
      <c r="H50" s="80">
        <f>H51</f>
        <v>49450</v>
      </c>
      <c r="I50" s="80">
        <f t="shared" si="9"/>
        <v>49450</v>
      </c>
      <c r="J50" s="84">
        <f t="shared" si="0"/>
        <v>100</v>
      </c>
    </row>
    <row r="51" spans="1:10" ht="94.5" customHeight="1">
      <c r="A51" s="33">
        <f t="shared" si="2"/>
        <v>40</v>
      </c>
      <c r="B51" s="35" t="s">
        <v>266</v>
      </c>
      <c r="C51" s="34">
        <v>810</v>
      </c>
      <c r="D51" s="37" t="s">
        <v>131</v>
      </c>
      <c r="E51" s="81">
        <v>8110051180</v>
      </c>
      <c r="F51" s="37"/>
      <c r="G51" s="80">
        <f>G52+G54</f>
        <v>44787</v>
      </c>
      <c r="H51" s="80">
        <f>H52+H54</f>
        <v>49450</v>
      </c>
      <c r="I51" s="80">
        <f>I52+I54</f>
        <v>49450</v>
      </c>
      <c r="J51" s="84">
        <f t="shared" si="0"/>
        <v>100</v>
      </c>
    </row>
    <row r="52" spans="1:10" ht="81" customHeight="1">
      <c r="A52" s="33">
        <f t="shared" si="2"/>
        <v>41</v>
      </c>
      <c r="B52" s="63" t="s">
        <v>162</v>
      </c>
      <c r="C52" s="34">
        <v>810</v>
      </c>
      <c r="D52" s="37" t="s">
        <v>131</v>
      </c>
      <c r="E52" s="81">
        <v>8110051180</v>
      </c>
      <c r="F52" s="37" t="s">
        <v>176</v>
      </c>
      <c r="G52" s="80">
        <f>G53</f>
        <v>44787</v>
      </c>
      <c r="H52" s="80">
        <f aca="true" t="shared" si="10" ref="H52:H57">H53</f>
        <v>47968.8</v>
      </c>
      <c r="I52" s="80">
        <f>I53</f>
        <v>47968.8</v>
      </c>
      <c r="J52" s="84">
        <f t="shared" si="0"/>
        <v>100</v>
      </c>
    </row>
    <row r="53" spans="1:10" ht="39" customHeight="1">
      <c r="A53" s="33">
        <f t="shared" si="2"/>
        <v>42</v>
      </c>
      <c r="B53" s="63" t="s">
        <v>163</v>
      </c>
      <c r="C53" s="34">
        <v>810</v>
      </c>
      <c r="D53" s="83" t="s">
        <v>131</v>
      </c>
      <c r="E53" s="81">
        <v>8110051180</v>
      </c>
      <c r="F53" s="83" t="s">
        <v>177</v>
      </c>
      <c r="G53" s="80">
        <v>44787</v>
      </c>
      <c r="H53" s="80">
        <v>47968.8</v>
      </c>
      <c r="I53" s="85">
        <v>47968.8</v>
      </c>
      <c r="J53" s="84">
        <f t="shared" si="0"/>
        <v>100</v>
      </c>
    </row>
    <row r="54" spans="1:10" s="241" customFormat="1" ht="29.25" customHeight="1">
      <c r="A54" s="33">
        <f t="shared" si="2"/>
        <v>43</v>
      </c>
      <c r="B54" s="63" t="s">
        <v>182</v>
      </c>
      <c r="C54" s="82">
        <v>810</v>
      </c>
      <c r="D54" s="83" t="s">
        <v>131</v>
      </c>
      <c r="E54" s="81">
        <v>8110051180</v>
      </c>
      <c r="F54" s="83" t="s">
        <v>179</v>
      </c>
      <c r="G54" s="80">
        <f>G55</f>
        <v>0</v>
      </c>
      <c r="H54" s="80">
        <f t="shared" si="10"/>
        <v>1481.2</v>
      </c>
      <c r="I54" s="80">
        <f>I55</f>
        <v>1481.2</v>
      </c>
      <c r="J54" s="84">
        <f t="shared" si="0"/>
        <v>100</v>
      </c>
    </row>
    <row r="55" spans="1:10" s="241" customFormat="1" ht="29.25" customHeight="1">
      <c r="A55" s="33">
        <f t="shared" si="2"/>
        <v>44</v>
      </c>
      <c r="B55" s="63" t="s">
        <v>167</v>
      </c>
      <c r="C55" s="82">
        <v>810</v>
      </c>
      <c r="D55" s="83" t="s">
        <v>131</v>
      </c>
      <c r="E55" s="81">
        <v>8110051180</v>
      </c>
      <c r="F55" s="83" t="s">
        <v>180</v>
      </c>
      <c r="G55" s="80">
        <v>0</v>
      </c>
      <c r="H55" s="80">
        <v>1481.2</v>
      </c>
      <c r="I55" s="80">
        <v>1481.2</v>
      </c>
      <c r="J55" s="84">
        <f t="shared" si="0"/>
        <v>100</v>
      </c>
    </row>
    <row r="56" spans="1:10" ht="27" customHeight="1">
      <c r="A56" s="33">
        <f t="shared" si="2"/>
        <v>45</v>
      </c>
      <c r="B56" s="35" t="s">
        <v>132</v>
      </c>
      <c r="C56" s="34">
        <v>810</v>
      </c>
      <c r="D56" s="37" t="s">
        <v>133</v>
      </c>
      <c r="E56" s="77"/>
      <c r="F56" s="37"/>
      <c r="G56" s="79">
        <f>G57+G63</f>
        <v>34700</v>
      </c>
      <c r="H56" s="79">
        <f>H57+H63</f>
        <v>73991</v>
      </c>
      <c r="I56" s="79">
        <f>I57+I63</f>
        <v>73991</v>
      </c>
      <c r="J56" s="84">
        <f t="shared" si="0"/>
        <v>100</v>
      </c>
    </row>
    <row r="57" spans="1:10" ht="66.75" customHeight="1">
      <c r="A57" s="33">
        <f t="shared" si="2"/>
        <v>46</v>
      </c>
      <c r="B57" s="64" t="s">
        <v>183</v>
      </c>
      <c r="C57" s="34">
        <v>810</v>
      </c>
      <c r="D57" s="37" t="s">
        <v>135</v>
      </c>
      <c r="E57" s="77"/>
      <c r="F57" s="37"/>
      <c r="G57" s="79">
        <f>G58</f>
        <v>4700</v>
      </c>
      <c r="H57" s="79">
        <f t="shared" si="10"/>
        <v>4947</v>
      </c>
      <c r="I57" s="52">
        <f>I58</f>
        <v>4947</v>
      </c>
      <c r="J57" s="84">
        <f t="shared" si="0"/>
        <v>100</v>
      </c>
    </row>
    <row r="58" spans="1:10" ht="72.75" customHeight="1">
      <c r="A58" s="33">
        <f t="shared" si="2"/>
        <v>47</v>
      </c>
      <c r="B58" s="64" t="s">
        <v>267</v>
      </c>
      <c r="C58" s="34">
        <v>810</v>
      </c>
      <c r="D58" s="37" t="s">
        <v>135</v>
      </c>
      <c r="E58" s="77">
        <v>100000000</v>
      </c>
      <c r="F58" s="37"/>
      <c r="G58" s="79">
        <f>G60</f>
        <v>4700</v>
      </c>
      <c r="H58" s="79">
        <f>H60</f>
        <v>4947</v>
      </c>
      <c r="I58" s="52">
        <f>I60</f>
        <v>4947</v>
      </c>
      <c r="J58" s="84">
        <f t="shared" si="0"/>
        <v>100</v>
      </c>
    </row>
    <row r="59" spans="1:10" ht="40.5" customHeight="1">
      <c r="A59" s="33">
        <f t="shared" si="2"/>
        <v>48</v>
      </c>
      <c r="B59" s="86" t="s">
        <v>268</v>
      </c>
      <c r="C59" s="34">
        <v>810</v>
      </c>
      <c r="D59" s="83" t="s">
        <v>135</v>
      </c>
      <c r="E59" s="87">
        <v>130000000</v>
      </c>
      <c r="F59" s="83"/>
      <c r="G59" s="79">
        <f aca="true" t="shared" si="11" ref="G59:I61">G60</f>
        <v>4700</v>
      </c>
      <c r="H59" s="79">
        <f t="shared" si="11"/>
        <v>4947</v>
      </c>
      <c r="I59" s="52">
        <f t="shared" si="11"/>
        <v>4947</v>
      </c>
      <c r="J59" s="84">
        <f t="shared" si="0"/>
        <v>100</v>
      </c>
    </row>
    <row r="60" spans="1:10" ht="156" customHeight="1">
      <c r="A60" s="33">
        <f t="shared" si="2"/>
        <v>49</v>
      </c>
      <c r="B60" s="64" t="s">
        <v>269</v>
      </c>
      <c r="C60" s="34">
        <v>810</v>
      </c>
      <c r="D60" s="37" t="s">
        <v>135</v>
      </c>
      <c r="E60" s="77" t="s">
        <v>184</v>
      </c>
      <c r="F60" s="37"/>
      <c r="G60" s="79">
        <f t="shared" si="11"/>
        <v>4700</v>
      </c>
      <c r="H60" s="79">
        <f t="shared" si="11"/>
        <v>4947</v>
      </c>
      <c r="I60" s="52">
        <f t="shared" si="11"/>
        <v>4947</v>
      </c>
      <c r="J60" s="84">
        <f t="shared" si="0"/>
        <v>100</v>
      </c>
    </row>
    <row r="61" spans="1:10" ht="30" customHeight="1">
      <c r="A61" s="33">
        <f t="shared" si="2"/>
        <v>50</v>
      </c>
      <c r="B61" s="64" t="s">
        <v>166</v>
      </c>
      <c r="C61" s="34">
        <v>810</v>
      </c>
      <c r="D61" s="37" t="s">
        <v>135</v>
      </c>
      <c r="E61" s="77" t="s">
        <v>184</v>
      </c>
      <c r="F61" s="37" t="s">
        <v>179</v>
      </c>
      <c r="G61" s="79">
        <f t="shared" si="11"/>
        <v>4700</v>
      </c>
      <c r="H61" s="79">
        <f t="shared" si="11"/>
        <v>4947</v>
      </c>
      <c r="I61" s="52">
        <f t="shared" si="11"/>
        <v>4947</v>
      </c>
      <c r="J61" s="84">
        <f t="shared" si="0"/>
        <v>100</v>
      </c>
    </row>
    <row r="62" spans="1:10" ht="39.75" customHeight="1">
      <c r="A62" s="33">
        <f t="shared" si="2"/>
        <v>51</v>
      </c>
      <c r="B62" s="88" t="s">
        <v>167</v>
      </c>
      <c r="C62" s="34">
        <v>810</v>
      </c>
      <c r="D62" s="37" t="s">
        <v>135</v>
      </c>
      <c r="E62" s="77" t="s">
        <v>184</v>
      </c>
      <c r="F62" s="37" t="s">
        <v>180</v>
      </c>
      <c r="G62" s="79">
        <v>4700</v>
      </c>
      <c r="H62" s="79">
        <v>4947</v>
      </c>
      <c r="I62" s="52">
        <v>4947</v>
      </c>
      <c r="J62" s="84">
        <f t="shared" si="0"/>
        <v>100</v>
      </c>
    </row>
    <row r="63" spans="1:10" ht="45.75" customHeight="1">
      <c r="A63" s="33">
        <f t="shared" si="2"/>
        <v>52</v>
      </c>
      <c r="B63" s="35" t="s">
        <v>185</v>
      </c>
      <c r="C63" s="34">
        <v>810</v>
      </c>
      <c r="D63" s="37" t="s">
        <v>137</v>
      </c>
      <c r="E63" s="77"/>
      <c r="F63" s="37"/>
      <c r="G63" s="79">
        <f aca="true" t="shared" si="12" ref="G63:I64">G64</f>
        <v>30000</v>
      </c>
      <c r="H63" s="79">
        <f t="shared" si="12"/>
        <v>69044</v>
      </c>
      <c r="I63" s="52">
        <f t="shared" si="12"/>
        <v>69044</v>
      </c>
      <c r="J63" s="84">
        <f t="shared" si="0"/>
        <v>100</v>
      </c>
    </row>
    <row r="64" spans="1:10" ht="63" customHeight="1">
      <c r="A64" s="33">
        <f t="shared" si="2"/>
        <v>53</v>
      </c>
      <c r="B64" s="35" t="s">
        <v>270</v>
      </c>
      <c r="C64" s="34">
        <v>810</v>
      </c>
      <c r="D64" s="37" t="s">
        <v>137</v>
      </c>
      <c r="E64" s="77">
        <v>100000000</v>
      </c>
      <c r="F64" s="37"/>
      <c r="G64" s="79">
        <f t="shared" si="12"/>
        <v>30000</v>
      </c>
      <c r="H64" s="79">
        <f t="shared" si="12"/>
        <v>69044</v>
      </c>
      <c r="I64" s="52">
        <f t="shared" si="12"/>
        <v>69044</v>
      </c>
      <c r="J64" s="84">
        <f t="shared" si="0"/>
        <v>100</v>
      </c>
    </row>
    <row r="65" spans="1:10" ht="39" customHeight="1">
      <c r="A65" s="33">
        <f t="shared" si="2"/>
        <v>54</v>
      </c>
      <c r="B65" s="35" t="s">
        <v>271</v>
      </c>
      <c r="C65" s="34">
        <v>810</v>
      </c>
      <c r="D65" s="37" t="s">
        <v>137</v>
      </c>
      <c r="E65" s="77">
        <v>130000000</v>
      </c>
      <c r="F65" s="37"/>
      <c r="G65" s="79">
        <f aca="true" t="shared" si="13" ref="G65:I67">G66</f>
        <v>30000</v>
      </c>
      <c r="H65" s="79">
        <f t="shared" si="13"/>
        <v>69044</v>
      </c>
      <c r="I65" s="79">
        <f t="shared" si="13"/>
        <v>69044</v>
      </c>
      <c r="J65" s="84">
        <f t="shared" si="0"/>
        <v>100</v>
      </c>
    </row>
    <row r="66" spans="1:10" ht="130.5" customHeight="1">
      <c r="A66" s="33">
        <f t="shared" si="2"/>
        <v>55</v>
      </c>
      <c r="B66" s="35" t="s">
        <v>272</v>
      </c>
      <c r="C66" s="34">
        <v>810</v>
      </c>
      <c r="D66" s="37" t="s">
        <v>137</v>
      </c>
      <c r="E66" s="77">
        <v>130082020</v>
      </c>
      <c r="F66" s="37"/>
      <c r="G66" s="79">
        <f t="shared" si="13"/>
        <v>30000</v>
      </c>
      <c r="H66" s="79">
        <f t="shared" si="13"/>
        <v>69044</v>
      </c>
      <c r="I66" s="52">
        <f>I67</f>
        <v>69044</v>
      </c>
      <c r="J66" s="84">
        <f t="shared" si="0"/>
        <v>100</v>
      </c>
    </row>
    <row r="67" spans="1:10" ht="30" customHeight="1">
      <c r="A67" s="33">
        <f t="shared" si="2"/>
        <v>56</v>
      </c>
      <c r="B67" s="40" t="s">
        <v>166</v>
      </c>
      <c r="C67" s="34">
        <v>810</v>
      </c>
      <c r="D67" s="42" t="s">
        <v>137</v>
      </c>
      <c r="E67" s="78">
        <v>130082020</v>
      </c>
      <c r="F67" s="42" t="s">
        <v>179</v>
      </c>
      <c r="G67" s="79">
        <f t="shared" si="13"/>
        <v>30000</v>
      </c>
      <c r="H67" s="79">
        <f t="shared" si="13"/>
        <v>69044</v>
      </c>
      <c r="I67" s="52">
        <f>I68</f>
        <v>69044</v>
      </c>
      <c r="J67" s="84">
        <f t="shared" si="0"/>
        <v>100</v>
      </c>
    </row>
    <row r="68" spans="1:10" ht="42.75" customHeight="1">
      <c r="A68" s="33">
        <f t="shared" si="2"/>
        <v>57</v>
      </c>
      <c r="B68" s="40" t="s">
        <v>167</v>
      </c>
      <c r="C68" s="34">
        <v>810</v>
      </c>
      <c r="D68" s="42" t="s">
        <v>137</v>
      </c>
      <c r="E68" s="78">
        <v>130082020</v>
      </c>
      <c r="F68" s="42" t="s">
        <v>180</v>
      </c>
      <c r="G68" s="79">
        <v>30000</v>
      </c>
      <c r="H68" s="79">
        <v>69044</v>
      </c>
      <c r="I68" s="52">
        <v>69044</v>
      </c>
      <c r="J68" s="84">
        <f t="shared" si="0"/>
        <v>100</v>
      </c>
    </row>
    <row r="69" spans="1:10" ht="16.5" customHeight="1">
      <c r="A69" s="33">
        <f t="shared" si="2"/>
        <v>58</v>
      </c>
      <c r="B69" s="40" t="s">
        <v>138</v>
      </c>
      <c r="C69" s="34">
        <v>810</v>
      </c>
      <c r="D69" s="42" t="s">
        <v>139</v>
      </c>
      <c r="E69" s="89"/>
      <c r="F69" s="42"/>
      <c r="G69" s="52">
        <f aca="true" t="shared" si="14" ref="G69:I71">G70</f>
        <v>211065.45</v>
      </c>
      <c r="H69" s="52">
        <f>H70</f>
        <v>163050.81</v>
      </c>
      <c r="I69" s="52">
        <f t="shared" si="14"/>
        <v>159458.18</v>
      </c>
      <c r="J69" s="84">
        <f t="shared" si="0"/>
        <v>97.7966193482878</v>
      </c>
    </row>
    <row r="70" spans="1:10" ht="16.5" customHeight="1">
      <c r="A70" s="33">
        <f t="shared" si="2"/>
        <v>59</v>
      </c>
      <c r="B70" s="40" t="s">
        <v>140</v>
      </c>
      <c r="C70" s="34">
        <v>810</v>
      </c>
      <c r="D70" s="42" t="s">
        <v>141</v>
      </c>
      <c r="E70" s="89"/>
      <c r="F70" s="42"/>
      <c r="G70" s="52">
        <f t="shared" si="14"/>
        <v>211065.45</v>
      </c>
      <c r="H70" s="52">
        <f>H71</f>
        <v>163050.81</v>
      </c>
      <c r="I70" s="52">
        <f t="shared" si="14"/>
        <v>159458.18</v>
      </c>
      <c r="J70" s="84">
        <f t="shared" si="0"/>
        <v>97.7966193482878</v>
      </c>
    </row>
    <row r="71" spans="1:10" ht="78" customHeight="1">
      <c r="A71" s="33">
        <f t="shared" si="2"/>
        <v>60</v>
      </c>
      <c r="B71" s="40" t="s">
        <v>267</v>
      </c>
      <c r="C71" s="34">
        <v>810</v>
      </c>
      <c r="D71" s="42" t="s">
        <v>141</v>
      </c>
      <c r="E71" s="89" t="s">
        <v>173</v>
      </c>
      <c r="F71" s="42"/>
      <c r="G71" s="52">
        <f t="shared" si="14"/>
        <v>211065.45</v>
      </c>
      <c r="H71" s="52">
        <f>H72</f>
        <v>163050.81</v>
      </c>
      <c r="I71" s="52">
        <f t="shared" si="14"/>
        <v>159458.18</v>
      </c>
      <c r="J71" s="84">
        <f t="shared" si="0"/>
        <v>97.7966193482878</v>
      </c>
    </row>
    <row r="72" spans="1:10" ht="49.5" customHeight="1">
      <c r="A72" s="33">
        <f t="shared" si="2"/>
        <v>61</v>
      </c>
      <c r="B72" s="40" t="s">
        <v>273</v>
      </c>
      <c r="C72" s="34">
        <v>810</v>
      </c>
      <c r="D72" s="42" t="s">
        <v>141</v>
      </c>
      <c r="E72" s="89" t="s">
        <v>186</v>
      </c>
      <c r="F72" s="42"/>
      <c r="G72" s="52">
        <f>+G76+G73+G79</f>
        <v>211065.45</v>
      </c>
      <c r="H72" s="52">
        <f>+H76+H73+H79</f>
        <v>163050.81</v>
      </c>
      <c r="I72" s="52">
        <f>+I76+I73+I79</f>
        <v>159458.18</v>
      </c>
      <c r="J72" s="84">
        <f t="shared" si="0"/>
        <v>97.7966193482878</v>
      </c>
    </row>
    <row r="73" spans="1:10" s="57" customFormat="1" ht="147" customHeight="1">
      <c r="A73" s="33">
        <f t="shared" si="2"/>
        <v>62</v>
      </c>
      <c r="B73" s="51" t="s">
        <v>274</v>
      </c>
      <c r="C73" s="34">
        <v>810</v>
      </c>
      <c r="D73" s="42" t="s">
        <v>141</v>
      </c>
      <c r="E73" s="90" t="s">
        <v>187</v>
      </c>
      <c r="F73" s="42"/>
      <c r="G73" s="52">
        <f aca="true" t="shared" si="15" ref="G73:I74">G74</f>
        <v>59852</v>
      </c>
      <c r="H73" s="52">
        <f>H74</f>
        <v>11080.36</v>
      </c>
      <c r="I73" s="52">
        <f t="shared" si="15"/>
        <v>11080.36</v>
      </c>
      <c r="J73" s="84">
        <f t="shared" si="0"/>
        <v>100</v>
      </c>
    </row>
    <row r="74" spans="1:10" s="57" customFormat="1" ht="39" customHeight="1">
      <c r="A74" s="33">
        <f t="shared" si="2"/>
        <v>63</v>
      </c>
      <c r="B74" s="74" t="s">
        <v>166</v>
      </c>
      <c r="C74" s="34">
        <v>810</v>
      </c>
      <c r="D74" s="42" t="s">
        <v>141</v>
      </c>
      <c r="E74" s="90" t="s">
        <v>187</v>
      </c>
      <c r="F74" s="42"/>
      <c r="G74" s="52">
        <f t="shared" si="15"/>
        <v>59852</v>
      </c>
      <c r="H74" s="52">
        <f>H75</f>
        <v>11080.36</v>
      </c>
      <c r="I74" s="52">
        <f t="shared" si="15"/>
        <v>11080.36</v>
      </c>
      <c r="J74" s="84">
        <f t="shared" si="0"/>
        <v>100</v>
      </c>
    </row>
    <row r="75" spans="1:10" s="57" customFormat="1" ht="39" customHeight="1">
      <c r="A75" s="33">
        <f t="shared" si="2"/>
        <v>64</v>
      </c>
      <c r="B75" s="74" t="s">
        <v>167</v>
      </c>
      <c r="C75" s="34">
        <v>810</v>
      </c>
      <c r="D75" s="42" t="s">
        <v>141</v>
      </c>
      <c r="E75" s="90" t="s">
        <v>187</v>
      </c>
      <c r="F75" s="42"/>
      <c r="G75" s="52">
        <v>59852</v>
      </c>
      <c r="H75" s="52">
        <v>11080.36</v>
      </c>
      <c r="I75" s="52">
        <v>11080.36</v>
      </c>
      <c r="J75" s="84">
        <f t="shared" si="0"/>
        <v>100</v>
      </c>
    </row>
    <row r="76" spans="1:10" ht="171.75" customHeight="1">
      <c r="A76" s="33">
        <f t="shared" si="2"/>
        <v>65</v>
      </c>
      <c r="B76" s="51" t="s">
        <v>275</v>
      </c>
      <c r="C76" s="34">
        <v>810</v>
      </c>
      <c r="D76" s="42" t="s">
        <v>141</v>
      </c>
      <c r="E76" s="89" t="s">
        <v>188</v>
      </c>
      <c r="F76" s="42"/>
      <c r="G76" s="52">
        <f aca="true" t="shared" si="16" ref="G76:I77">G77</f>
        <v>75548.45</v>
      </c>
      <c r="H76" s="52">
        <f>H77</f>
        <v>75548.45</v>
      </c>
      <c r="I76" s="52">
        <f>I77</f>
        <v>71955.82</v>
      </c>
      <c r="J76" s="84">
        <f t="shared" si="0"/>
        <v>95.24460131213812</v>
      </c>
    </row>
    <row r="77" spans="1:10" ht="28.5" customHeight="1">
      <c r="A77" s="33">
        <f t="shared" si="2"/>
        <v>66</v>
      </c>
      <c r="B77" s="40" t="s">
        <v>166</v>
      </c>
      <c r="C77" s="34">
        <v>810</v>
      </c>
      <c r="D77" s="42" t="s">
        <v>141</v>
      </c>
      <c r="E77" s="89" t="s">
        <v>188</v>
      </c>
      <c r="F77" s="42" t="s">
        <v>179</v>
      </c>
      <c r="G77" s="52">
        <f t="shared" si="16"/>
        <v>75548.45</v>
      </c>
      <c r="H77" s="52">
        <f>H78</f>
        <v>75548.45</v>
      </c>
      <c r="I77" s="52">
        <f t="shared" si="16"/>
        <v>71955.82</v>
      </c>
      <c r="J77" s="84">
        <f aca="true" t="shared" si="17" ref="J77:J105">I77/H77*100</f>
        <v>95.24460131213812</v>
      </c>
    </row>
    <row r="78" spans="1:10" ht="37.5" customHeight="1">
      <c r="A78" s="33">
        <f t="shared" si="2"/>
        <v>67</v>
      </c>
      <c r="B78" s="40" t="s">
        <v>167</v>
      </c>
      <c r="C78" s="34">
        <v>810</v>
      </c>
      <c r="D78" s="42" t="s">
        <v>141</v>
      </c>
      <c r="E78" s="89" t="s">
        <v>188</v>
      </c>
      <c r="F78" s="42" t="s">
        <v>180</v>
      </c>
      <c r="G78" s="52">
        <v>75548.45</v>
      </c>
      <c r="H78" s="52">
        <v>75548.45</v>
      </c>
      <c r="I78" s="52">
        <v>71955.82</v>
      </c>
      <c r="J78" s="84">
        <f t="shared" si="17"/>
        <v>95.24460131213812</v>
      </c>
    </row>
    <row r="79" spans="1:10" s="241" customFormat="1" ht="192" customHeight="1">
      <c r="A79" s="33">
        <f aca="true" t="shared" si="18" ref="A79:A104">A78+1</f>
        <v>68</v>
      </c>
      <c r="B79" s="91" t="s">
        <v>276</v>
      </c>
      <c r="C79" s="82">
        <v>810</v>
      </c>
      <c r="D79" s="83" t="s">
        <v>141</v>
      </c>
      <c r="E79" s="239" t="s">
        <v>189</v>
      </c>
      <c r="F79" s="83"/>
      <c r="G79" s="79">
        <f aca="true" t="shared" si="19" ref="G79:I80">G80</f>
        <v>75665</v>
      </c>
      <c r="H79" s="79">
        <f>H80</f>
        <v>76422</v>
      </c>
      <c r="I79" s="79">
        <f t="shared" si="19"/>
        <v>76422</v>
      </c>
      <c r="J79" s="84">
        <f t="shared" si="17"/>
        <v>100</v>
      </c>
    </row>
    <row r="80" spans="1:10" s="241" customFormat="1" ht="37.5" customHeight="1">
      <c r="A80" s="33">
        <f t="shared" si="18"/>
        <v>69</v>
      </c>
      <c r="B80" s="92" t="s">
        <v>181</v>
      </c>
      <c r="C80" s="82">
        <v>810</v>
      </c>
      <c r="D80" s="83" t="s">
        <v>141</v>
      </c>
      <c r="E80" s="239" t="s">
        <v>189</v>
      </c>
      <c r="F80" s="83" t="s">
        <v>179</v>
      </c>
      <c r="G80" s="79">
        <f t="shared" si="19"/>
        <v>75665</v>
      </c>
      <c r="H80" s="79">
        <f>H81</f>
        <v>76422</v>
      </c>
      <c r="I80" s="79">
        <f t="shared" si="19"/>
        <v>76422</v>
      </c>
      <c r="J80" s="84">
        <f t="shared" si="17"/>
        <v>100</v>
      </c>
    </row>
    <row r="81" spans="1:10" s="241" customFormat="1" ht="37.5" customHeight="1">
      <c r="A81" s="33">
        <f t="shared" si="18"/>
        <v>70</v>
      </c>
      <c r="B81" s="92" t="s">
        <v>167</v>
      </c>
      <c r="C81" s="82">
        <v>810</v>
      </c>
      <c r="D81" s="83" t="s">
        <v>141</v>
      </c>
      <c r="E81" s="239" t="s">
        <v>189</v>
      </c>
      <c r="F81" s="83" t="s">
        <v>180</v>
      </c>
      <c r="G81" s="79">
        <v>75665</v>
      </c>
      <c r="H81" s="79">
        <v>76422</v>
      </c>
      <c r="I81" s="79">
        <v>76422</v>
      </c>
      <c r="J81" s="84">
        <f t="shared" si="17"/>
        <v>100</v>
      </c>
    </row>
    <row r="82" spans="1:10" ht="15.75" customHeight="1">
      <c r="A82" s="33">
        <f t="shared" si="18"/>
        <v>71</v>
      </c>
      <c r="B82" s="35" t="s">
        <v>142</v>
      </c>
      <c r="C82" s="34">
        <v>810</v>
      </c>
      <c r="D82" s="37" t="s">
        <v>143</v>
      </c>
      <c r="E82" s="50"/>
      <c r="F82" s="34"/>
      <c r="G82" s="52">
        <f>G89+G83</f>
        <v>65490</v>
      </c>
      <c r="H82" s="52">
        <f>H89+H83</f>
        <v>41128.35</v>
      </c>
      <c r="I82" s="52">
        <f>I89+I83</f>
        <v>41128.35</v>
      </c>
      <c r="J82" s="84">
        <f t="shared" si="17"/>
        <v>100</v>
      </c>
    </row>
    <row r="83" spans="1:10" ht="15.75" customHeight="1">
      <c r="A83" s="33">
        <f t="shared" si="18"/>
        <v>72</v>
      </c>
      <c r="B83" s="49" t="s">
        <v>144</v>
      </c>
      <c r="C83" s="34">
        <v>810</v>
      </c>
      <c r="D83" s="37" t="s">
        <v>145</v>
      </c>
      <c r="E83" s="50"/>
      <c r="F83" s="34"/>
      <c r="G83" s="52">
        <f>G84</f>
        <v>10000</v>
      </c>
      <c r="H83" s="52">
        <f>H84</f>
        <v>2922.03</v>
      </c>
      <c r="I83" s="52">
        <f>I84</f>
        <v>2922.03</v>
      </c>
      <c r="J83" s="84">
        <f t="shared" si="17"/>
        <v>100</v>
      </c>
    </row>
    <row r="84" spans="1:10" s="241" customFormat="1" ht="78.75" customHeight="1">
      <c r="A84" s="33">
        <f t="shared" si="18"/>
        <v>73</v>
      </c>
      <c r="B84" s="63" t="s">
        <v>261</v>
      </c>
      <c r="C84" s="82">
        <v>810</v>
      </c>
      <c r="D84" s="83" t="s">
        <v>145</v>
      </c>
      <c r="E84" s="239" t="s">
        <v>173</v>
      </c>
      <c r="F84" s="82"/>
      <c r="G84" s="79">
        <f>G85</f>
        <v>10000</v>
      </c>
      <c r="H84" s="79">
        <f>H85</f>
        <v>2922.03</v>
      </c>
      <c r="I84" s="79">
        <f>I85</f>
        <v>2922.03</v>
      </c>
      <c r="J84" s="84">
        <f t="shared" si="17"/>
        <v>100</v>
      </c>
    </row>
    <row r="85" spans="1:10" s="241" customFormat="1" ht="43.5" customHeight="1">
      <c r="A85" s="33">
        <f t="shared" si="18"/>
        <v>74</v>
      </c>
      <c r="B85" s="63" t="s">
        <v>262</v>
      </c>
      <c r="C85" s="82">
        <v>810</v>
      </c>
      <c r="D85" s="83" t="s">
        <v>145</v>
      </c>
      <c r="E85" s="239" t="s">
        <v>174</v>
      </c>
      <c r="F85" s="82"/>
      <c r="G85" s="79">
        <f>G86</f>
        <v>10000</v>
      </c>
      <c r="H85" s="79">
        <f>H86</f>
        <v>2922.03</v>
      </c>
      <c r="I85" s="79">
        <f>I86</f>
        <v>2922.03</v>
      </c>
      <c r="J85" s="84">
        <f t="shared" si="17"/>
        <v>100</v>
      </c>
    </row>
    <row r="86" spans="1:10" s="241" customFormat="1" ht="174" customHeight="1">
      <c r="A86" s="33">
        <f t="shared" si="18"/>
        <v>75</v>
      </c>
      <c r="B86" s="48" t="s">
        <v>277</v>
      </c>
      <c r="C86" s="82">
        <v>810</v>
      </c>
      <c r="D86" s="83" t="s">
        <v>145</v>
      </c>
      <c r="E86" s="239" t="s">
        <v>190</v>
      </c>
      <c r="F86" s="82"/>
      <c r="G86" s="79">
        <f>G87</f>
        <v>10000</v>
      </c>
      <c r="H86" s="79">
        <f>H87</f>
        <v>2922.03</v>
      </c>
      <c r="I86" s="79">
        <f>I87</f>
        <v>2922.03</v>
      </c>
      <c r="J86" s="84">
        <f t="shared" si="17"/>
        <v>100</v>
      </c>
    </row>
    <row r="87" spans="1:10" s="241" customFormat="1" ht="42" customHeight="1">
      <c r="A87" s="33">
        <f t="shared" si="18"/>
        <v>76</v>
      </c>
      <c r="B87" s="93" t="s">
        <v>166</v>
      </c>
      <c r="C87" s="82">
        <v>810</v>
      </c>
      <c r="D87" s="83" t="s">
        <v>145</v>
      </c>
      <c r="E87" s="239" t="s">
        <v>190</v>
      </c>
      <c r="F87" s="82">
        <v>200</v>
      </c>
      <c r="G87" s="79">
        <f>G88</f>
        <v>10000</v>
      </c>
      <c r="H87" s="79">
        <f>H88</f>
        <v>2922.03</v>
      </c>
      <c r="I87" s="79">
        <f>I88</f>
        <v>2922.03</v>
      </c>
      <c r="J87" s="84">
        <f t="shared" si="17"/>
        <v>100</v>
      </c>
    </row>
    <row r="88" spans="1:10" s="241" customFormat="1" ht="42" customHeight="1">
      <c r="A88" s="33">
        <f t="shared" si="18"/>
        <v>77</v>
      </c>
      <c r="B88" s="93" t="s">
        <v>167</v>
      </c>
      <c r="C88" s="82">
        <v>810</v>
      </c>
      <c r="D88" s="83" t="s">
        <v>145</v>
      </c>
      <c r="E88" s="239" t="s">
        <v>190</v>
      </c>
      <c r="F88" s="82">
        <v>240</v>
      </c>
      <c r="G88" s="79">
        <v>10000</v>
      </c>
      <c r="H88" s="79">
        <v>2922.03</v>
      </c>
      <c r="I88" s="79">
        <v>2922.03</v>
      </c>
      <c r="J88" s="84">
        <f t="shared" si="17"/>
        <v>100</v>
      </c>
    </row>
    <row r="89" spans="1:10" s="241" customFormat="1" ht="12.75">
      <c r="A89" s="33">
        <f t="shared" si="18"/>
        <v>78</v>
      </c>
      <c r="B89" s="63" t="s">
        <v>146</v>
      </c>
      <c r="C89" s="82">
        <v>810</v>
      </c>
      <c r="D89" s="83" t="s">
        <v>147</v>
      </c>
      <c r="E89" s="239"/>
      <c r="F89" s="82"/>
      <c r="G89" s="79">
        <f aca="true" t="shared" si="20" ref="G89:I90">G90</f>
        <v>55490</v>
      </c>
      <c r="H89" s="79">
        <f t="shared" si="20"/>
        <v>38206.32</v>
      </c>
      <c r="I89" s="79">
        <f t="shared" si="20"/>
        <v>38206.32</v>
      </c>
      <c r="J89" s="84">
        <f t="shared" si="17"/>
        <v>100</v>
      </c>
    </row>
    <row r="90" spans="1:10" s="241" customFormat="1" ht="66.75" customHeight="1">
      <c r="A90" s="33">
        <f t="shared" si="18"/>
        <v>79</v>
      </c>
      <c r="B90" s="63" t="s">
        <v>261</v>
      </c>
      <c r="C90" s="82">
        <v>810</v>
      </c>
      <c r="D90" s="83" t="s">
        <v>147</v>
      </c>
      <c r="E90" s="239" t="s">
        <v>173</v>
      </c>
      <c r="F90" s="82"/>
      <c r="G90" s="79">
        <f t="shared" si="20"/>
        <v>55490</v>
      </c>
      <c r="H90" s="79">
        <f t="shared" si="20"/>
        <v>38206.32</v>
      </c>
      <c r="I90" s="79">
        <f t="shared" si="20"/>
        <v>38206.32</v>
      </c>
      <c r="J90" s="84">
        <f t="shared" si="17"/>
        <v>100</v>
      </c>
    </row>
    <row r="91" spans="1:10" s="241" customFormat="1" ht="42" customHeight="1">
      <c r="A91" s="33">
        <f t="shared" si="18"/>
        <v>80</v>
      </c>
      <c r="B91" s="63" t="s">
        <v>262</v>
      </c>
      <c r="C91" s="82">
        <v>810</v>
      </c>
      <c r="D91" s="83" t="s">
        <v>147</v>
      </c>
      <c r="E91" s="239" t="s">
        <v>174</v>
      </c>
      <c r="F91" s="82"/>
      <c r="G91" s="79">
        <f>G92+G97</f>
        <v>55490</v>
      </c>
      <c r="H91" s="79">
        <f>H92+H97</f>
        <v>38206.32</v>
      </c>
      <c r="I91" s="79">
        <f>I92+I97</f>
        <v>38206.32</v>
      </c>
      <c r="J91" s="84">
        <f t="shared" si="17"/>
        <v>100</v>
      </c>
    </row>
    <row r="92" spans="1:10" s="241" customFormat="1" ht="109.5" customHeight="1">
      <c r="A92" s="33">
        <f t="shared" si="18"/>
        <v>81</v>
      </c>
      <c r="B92" s="63" t="s">
        <v>263</v>
      </c>
      <c r="C92" s="82">
        <v>810</v>
      </c>
      <c r="D92" s="83" t="s">
        <v>147</v>
      </c>
      <c r="E92" s="239" t="s">
        <v>175</v>
      </c>
      <c r="F92" s="82"/>
      <c r="G92" s="79">
        <f aca="true" t="shared" si="21" ref="G92:I93">G93</f>
        <v>40490</v>
      </c>
      <c r="H92" s="79">
        <f>H93</f>
        <v>38206.32</v>
      </c>
      <c r="I92" s="79">
        <f t="shared" si="21"/>
        <v>38206.32</v>
      </c>
      <c r="J92" s="84">
        <f t="shared" si="17"/>
        <v>100</v>
      </c>
    </row>
    <row r="93" spans="1:10" s="241" customFormat="1" ht="38.25">
      <c r="A93" s="33">
        <f t="shared" si="18"/>
        <v>82</v>
      </c>
      <c r="B93" s="63" t="s">
        <v>182</v>
      </c>
      <c r="C93" s="82">
        <v>810</v>
      </c>
      <c r="D93" s="83" t="s">
        <v>147</v>
      </c>
      <c r="E93" s="239" t="s">
        <v>175</v>
      </c>
      <c r="F93" s="82">
        <v>200</v>
      </c>
      <c r="G93" s="79">
        <f t="shared" si="21"/>
        <v>40490</v>
      </c>
      <c r="H93" s="79">
        <f>H94</f>
        <v>38206.32</v>
      </c>
      <c r="I93" s="79">
        <f t="shared" si="21"/>
        <v>38206.32</v>
      </c>
      <c r="J93" s="84">
        <f t="shared" si="17"/>
        <v>100</v>
      </c>
    </row>
    <row r="94" spans="1:10" s="241" customFormat="1" ht="38.25">
      <c r="A94" s="33">
        <f t="shared" si="18"/>
        <v>83</v>
      </c>
      <c r="B94" s="63" t="s">
        <v>167</v>
      </c>
      <c r="C94" s="82">
        <v>810</v>
      </c>
      <c r="D94" s="83" t="s">
        <v>147</v>
      </c>
      <c r="E94" s="239" t="s">
        <v>175</v>
      </c>
      <c r="F94" s="82">
        <v>240</v>
      </c>
      <c r="G94" s="79">
        <v>40490</v>
      </c>
      <c r="H94" s="79">
        <v>38206.32</v>
      </c>
      <c r="I94" s="79">
        <v>38206.32</v>
      </c>
      <c r="J94" s="84">
        <f t="shared" si="17"/>
        <v>100</v>
      </c>
    </row>
    <row r="95" spans="1:10" s="241" customFormat="1" ht="120" customHeight="1">
      <c r="A95" s="33">
        <f t="shared" si="18"/>
        <v>84</v>
      </c>
      <c r="B95" s="63" t="s">
        <v>278</v>
      </c>
      <c r="C95" s="82">
        <v>810</v>
      </c>
      <c r="D95" s="83" t="s">
        <v>147</v>
      </c>
      <c r="E95" s="239" t="s">
        <v>191</v>
      </c>
      <c r="F95" s="82"/>
      <c r="G95" s="79">
        <f aca="true" t="shared" si="22" ref="G95:I96">G96</f>
        <v>15000</v>
      </c>
      <c r="H95" s="79">
        <f>H96</f>
        <v>0</v>
      </c>
      <c r="I95" s="79">
        <f t="shared" si="22"/>
        <v>0</v>
      </c>
      <c r="J95" s="84">
        <v>0</v>
      </c>
    </row>
    <row r="96" spans="1:10" s="241" customFormat="1" ht="38.25">
      <c r="A96" s="33">
        <f t="shared" si="18"/>
        <v>85</v>
      </c>
      <c r="B96" s="63" t="s">
        <v>182</v>
      </c>
      <c r="C96" s="82">
        <v>810</v>
      </c>
      <c r="D96" s="83" t="s">
        <v>147</v>
      </c>
      <c r="E96" s="239" t="s">
        <v>191</v>
      </c>
      <c r="F96" s="82">
        <v>200</v>
      </c>
      <c r="G96" s="79">
        <f t="shared" si="22"/>
        <v>15000</v>
      </c>
      <c r="H96" s="79">
        <f>H97</f>
        <v>0</v>
      </c>
      <c r="I96" s="79">
        <f t="shared" si="22"/>
        <v>0</v>
      </c>
      <c r="J96" s="84">
        <v>0</v>
      </c>
    </row>
    <row r="97" spans="1:10" s="241" customFormat="1" ht="38.25">
      <c r="A97" s="33">
        <f t="shared" si="18"/>
        <v>86</v>
      </c>
      <c r="B97" s="63" t="s">
        <v>167</v>
      </c>
      <c r="C97" s="82">
        <v>810</v>
      </c>
      <c r="D97" s="83" t="s">
        <v>147</v>
      </c>
      <c r="E97" s="239" t="s">
        <v>191</v>
      </c>
      <c r="F97" s="82">
        <v>240</v>
      </c>
      <c r="G97" s="79">
        <v>15000</v>
      </c>
      <c r="H97" s="79">
        <v>0</v>
      </c>
      <c r="I97" s="79">
        <v>0</v>
      </c>
      <c r="J97" s="84">
        <v>0</v>
      </c>
    </row>
    <row r="98" spans="1:10" ht="12.75">
      <c r="A98" s="33">
        <f t="shared" si="18"/>
        <v>87</v>
      </c>
      <c r="B98" s="32" t="s">
        <v>148</v>
      </c>
      <c r="C98" s="34">
        <v>810</v>
      </c>
      <c r="D98" s="37" t="s">
        <v>149</v>
      </c>
      <c r="E98" s="50"/>
      <c r="F98" s="34"/>
      <c r="G98" s="52">
        <f aca="true" t="shared" si="23" ref="G98:I103">G99</f>
        <v>236670</v>
      </c>
      <c r="H98" s="52">
        <f aca="true" t="shared" si="24" ref="H98:H103">H99</f>
        <v>236670</v>
      </c>
      <c r="I98" s="52">
        <f t="shared" si="23"/>
        <v>236670</v>
      </c>
      <c r="J98" s="84">
        <f t="shared" si="17"/>
        <v>100</v>
      </c>
    </row>
    <row r="99" spans="1:10" ht="12.75">
      <c r="A99" s="33">
        <f t="shared" si="18"/>
        <v>88</v>
      </c>
      <c r="B99" s="32" t="s">
        <v>150</v>
      </c>
      <c r="C99" s="34">
        <v>810</v>
      </c>
      <c r="D99" s="37" t="s">
        <v>151</v>
      </c>
      <c r="E99" s="50"/>
      <c r="F99" s="34"/>
      <c r="G99" s="52">
        <f t="shared" si="23"/>
        <v>236670</v>
      </c>
      <c r="H99" s="52">
        <f t="shared" si="24"/>
        <v>236670</v>
      </c>
      <c r="I99" s="52">
        <f t="shared" si="23"/>
        <v>236670</v>
      </c>
      <c r="J99" s="84">
        <f t="shared" si="17"/>
        <v>100</v>
      </c>
    </row>
    <row r="100" spans="1:10" ht="63.75" customHeight="1">
      <c r="A100" s="33">
        <f t="shared" si="18"/>
        <v>89</v>
      </c>
      <c r="B100" s="35" t="s">
        <v>270</v>
      </c>
      <c r="C100" s="34">
        <v>810</v>
      </c>
      <c r="D100" s="37" t="s">
        <v>151</v>
      </c>
      <c r="E100" s="50" t="s">
        <v>173</v>
      </c>
      <c r="F100" s="34"/>
      <c r="G100" s="52">
        <f t="shared" si="23"/>
        <v>236670</v>
      </c>
      <c r="H100" s="52">
        <f t="shared" si="24"/>
        <v>236670</v>
      </c>
      <c r="I100" s="52">
        <f t="shared" si="23"/>
        <v>236670</v>
      </c>
      <c r="J100" s="84">
        <f t="shared" si="17"/>
        <v>100</v>
      </c>
    </row>
    <row r="101" spans="1:10" ht="25.5">
      <c r="A101" s="33">
        <f t="shared" si="18"/>
        <v>90</v>
      </c>
      <c r="B101" s="35" t="s">
        <v>279</v>
      </c>
      <c r="C101" s="34">
        <v>810</v>
      </c>
      <c r="D101" s="37" t="s">
        <v>151</v>
      </c>
      <c r="E101" s="50" t="s">
        <v>192</v>
      </c>
      <c r="F101" s="34"/>
      <c r="G101" s="52">
        <f>G102</f>
        <v>236670</v>
      </c>
      <c r="H101" s="52">
        <f t="shared" si="24"/>
        <v>236670</v>
      </c>
      <c r="I101" s="52">
        <f t="shared" si="23"/>
        <v>236670</v>
      </c>
      <c r="J101" s="84">
        <f t="shared" si="17"/>
        <v>100</v>
      </c>
    </row>
    <row r="102" spans="1:10" ht="207.75" customHeight="1">
      <c r="A102" s="33">
        <f t="shared" si="18"/>
        <v>91</v>
      </c>
      <c r="B102" s="16" t="s">
        <v>280</v>
      </c>
      <c r="C102" s="34">
        <v>810</v>
      </c>
      <c r="D102" s="37" t="s">
        <v>151</v>
      </c>
      <c r="E102" s="50" t="s">
        <v>193</v>
      </c>
      <c r="F102" s="34"/>
      <c r="G102" s="52">
        <f t="shared" si="23"/>
        <v>236670</v>
      </c>
      <c r="H102" s="52">
        <f t="shared" si="24"/>
        <v>236670</v>
      </c>
      <c r="I102" s="52">
        <f t="shared" si="23"/>
        <v>236670</v>
      </c>
      <c r="J102" s="84">
        <f t="shared" si="17"/>
        <v>100</v>
      </c>
    </row>
    <row r="103" spans="1:10" ht="16.5" customHeight="1">
      <c r="A103" s="33">
        <f t="shared" si="18"/>
        <v>92</v>
      </c>
      <c r="B103" s="40" t="s">
        <v>194</v>
      </c>
      <c r="C103" s="34">
        <v>810</v>
      </c>
      <c r="D103" s="37" t="s">
        <v>151</v>
      </c>
      <c r="E103" s="50" t="s">
        <v>193</v>
      </c>
      <c r="F103" s="34">
        <v>500</v>
      </c>
      <c r="G103" s="52">
        <f t="shared" si="23"/>
        <v>236670</v>
      </c>
      <c r="H103" s="52">
        <f t="shared" si="24"/>
        <v>236670</v>
      </c>
      <c r="I103" s="52">
        <f t="shared" si="23"/>
        <v>236670</v>
      </c>
      <c r="J103" s="84">
        <f t="shared" si="17"/>
        <v>100</v>
      </c>
    </row>
    <row r="104" spans="1:10" ht="16.5" customHeight="1">
      <c r="A104" s="33">
        <f t="shared" si="18"/>
        <v>93</v>
      </c>
      <c r="B104" s="32" t="s">
        <v>108</v>
      </c>
      <c r="C104" s="34">
        <v>810</v>
      </c>
      <c r="D104" s="37" t="s">
        <v>151</v>
      </c>
      <c r="E104" s="50" t="s">
        <v>193</v>
      </c>
      <c r="F104" s="34">
        <v>540</v>
      </c>
      <c r="G104" s="52">
        <v>236670</v>
      </c>
      <c r="H104" s="52">
        <v>236670</v>
      </c>
      <c r="I104" s="52">
        <v>236670</v>
      </c>
      <c r="J104" s="84">
        <f t="shared" si="17"/>
        <v>100</v>
      </c>
    </row>
    <row r="105" spans="1:10" ht="12.75">
      <c r="A105" s="222" t="s">
        <v>112</v>
      </c>
      <c r="B105" s="195"/>
      <c r="C105" s="34"/>
      <c r="D105" s="70"/>
      <c r="E105" s="69"/>
      <c r="F105" s="34"/>
      <c r="G105" s="76">
        <f>G12</f>
        <v>3901090</v>
      </c>
      <c r="H105" s="76">
        <f>H12</f>
        <v>3893773.27</v>
      </c>
      <c r="I105" s="52">
        <f>I12</f>
        <v>3888948.64</v>
      </c>
      <c r="J105" s="84">
        <f t="shared" si="17"/>
        <v>99.87609370999662</v>
      </c>
    </row>
    <row r="106" spans="1:3" ht="12.75">
      <c r="A106" s="22"/>
      <c r="C106" s="95"/>
    </row>
    <row r="107" ht="12.75">
      <c r="A107" s="22"/>
    </row>
    <row r="108" ht="12.75">
      <c r="A108" s="22"/>
    </row>
    <row r="109" spans="1:10" ht="15">
      <c r="A109" s="22"/>
      <c r="F109" s="96"/>
      <c r="G109" s="97"/>
      <c r="H109" s="95"/>
      <c r="I109" s="106"/>
      <c r="J109" s="108"/>
    </row>
    <row r="110" spans="6:10" ht="15">
      <c r="F110" s="96"/>
      <c r="G110" s="97"/>
      <c r="H110" s="95"/>
      <c r="I110" s="106"/>
      <c r="J110" s="108"/>
    </row>
    <row r="111" spans="6:10" ht="15">
      <c r="F111" s="96"/>
      <c r="G111" s="98"/>
      <c r="H111" s="95"/>
      <c r="I111" s="106"/>
      <c r="J111" s="108"/>
    </row>
    <row r="112" spans="1:10" ht="15">
      <c r="A112" s="99"/>
      <c r="B112" s="98"/>
      <c r="C112" s="100"/>
      <c r="D112" s="95"/>
      <c r="E112" s="101"/>
      <c r="F112" s="102"/>
      <c r="G112" s="98"/>
      <c r="H112" s="95"/>
      <c r="I112" s="106"/>
      <c r="J112" s="108"/>
    </row>
    <row r="113" spans="1:10" ht="15">
      <c r="A113" s="99"/>
      <c r="B113" s="98"/>
      <c r="C113" s="100"/>
      <c r="D113" s="95"/>
      <c r="E113" s="101"/>
      <c r="F113" s="102"/>
      <c r="G113" s="103"/>
      <c r="H113" s="95"/>
      <c r="I113" s="106"/>
      <c r="J113" s="58"/>
    </row>
    <row r="114" spans="1:10" ht="15">
      <c r="A114" s="99"/>
      <c r="B114" s="98"/>
      <c r="C114" s="98"/>
      <c r="D114" s="95"/>
      <c r="E114" s="101"/>
      <c r="F114" s="102"/>
      <c r="G114" s="100"/>
      <c r="H114" s="95"/>
      <c r="I114" s="106"/>
      <c r="J114" s="58"/>
    </row>
    <row r="115" spans="1:10" ht="15">
      <c r="A115" s="99"/>
      <c r="B115" s="98"/>
      <c r="C115" s="98"/>
      <c r="D115" s="95"/>
      <c r="E115" s="101"/>
      <c r="F115" s="102"/>
      <c r="G115" s="100"/>
      <c r="H115" s="95"/>
      <c r="I115" s="106"/>
      <c r="J115" s="58"/>
    </row>
    <row r="116" spans="1:10" ht="12.75">
      <c r="A116" s="99"/>
      <c r="B116" s="98"/>
      <c r="C116" s="103"/>
      <c r="D116" s="95"/>
      <c r="E116" s="101"/>
      <c r="F116" s="104"/>
      <c r="G116" s="95"/>
      <c r="H116" s="96"/>
      <c r="I116" s="96"/>
      <c r="J116" s="97"/>
    </row>
    <row r="117" spans="1:10" ht="12.75">
      <c r="A117" s="99"/>
      <c r="B117" s="98"/>
      <c r="C117" s="100"/>
      <c r="D117" s="95"/>
      <c r="E117" s="101"/>
      <c r="F117" s="104"/>
      <c r="G117" s="105"/>
      <c r="H117" s="96"/>
      <c r="I117" s="96"/>
      <c r="J117" s="97"/>
    </row>
    <row r="118" spans="1:10" ht="12.75">
      <c r="A118" s="99"/>
      <c r="B118" s="98"/>
      <c r="C118" s="100"/>
      <c r="D118" s="95"/>
      <c r="E118" s="101"/>
      <c r="F118" s="102"/>
      <c r="G118" s="95"/>
      <c r="H118" s="96"/>
      <c r="I118" s="96"/>
      <c r="J118" s="97"/>
    </row>
    <row r="119" spans="1:10" ht="12.75">
      <c r="A119" s="99"/>
      <c r="B119" s="98"/>
      <c r="C119" s="103"/>
      <c r="D119" s="95"/>
      <c r="E119" s="101"/>
      <c r="F119" s="106"/>
      <c r="G119" s="95"/>
      <c r="H119" s="96"/>
      <c r="I119" s="96"/>
      <c r="J119" s="97"/>
    </row>
    <row r="120" spans="1:10" ht="12.75">
      <c r="A120" s="99"/>
      <c r="B120" s="98"/>
      <c r="C120" s="100"/>
      <c r="D120" s="95"/>
      <c r="E120" s="101"/>
      <c r="F120" s="106"/>
      <c r="G120" s="95"/>
      <c r="H120" s="96"/>
      <c r="I120" s="96"/>
      <c r="J120" s="97"/>
    </row>
    <row r="121" spans="1:7" ht="12.75">
      <c r="A121" s="99"/>
      <c r="B121" s="98"/>
      <c r="C121" s="100"/>
      <c r="D121" s="95"/>
      <c r="E121" s="101"/>
      <c r="F121" s="106"/>
      <c r="G121" s="95"/>
    </row>
    <row r="122" spans="1:7" ht="12.75">
      <c r="A122" s="99"/>
      <c r="B122" s="96"/>
      <c r="C122" s="96"/>
      <c r="D122" s="96"/>
      <c r="E122" s="107"/>
      <c r="F122" s="96"/>
      <c r="G122" s="96"/>
    </row>
    <row r="123" spans="1:7" ht="12.75">
      <c r="A123" s="99"/>
      <c r="B123" s="96"/>
      <c r="C123" s="96"/>
      <c r="D123" s="96"/>
      <c r="E123" s="107"/>
      <c r="F123" s="96"/>
      <c r="G123" s="96"/>
    </row>
    <row r="124" spans="1:7" ht="12.75">
      <c r="A124" s="99"/>
      <c r="B124" s="96"/>
      <c r="C124" s="96"/>
      <c r="D124" s="96"/>
      <c r="E124" s="107"/>
      <c r="F124" s="96"/>
      <c r="G124" s="96"/>
    </row>
  </sheetData>
  <sheetProtection/>
  <mergeCells count="17">
    <mergeCell ref="F8:F10"/>
    <mergeCell ref="G8:G10"/>
    <mergeCell ref="H8:H10"/>
    <mergeCell ref="I8:I10"/>
    <mergeCell ref="J8:J10"/>
    <mergeCell ref="A5:I5"/>
    <mergeCell ref="A6:G6"/>
    <mergeCell ref="A7:I7"/>
    <mergeCell ref="A105:B105"/>
    <mergeCell ref="A8:A10"/>
    <mergeCell ref="B8:B10"/>
    <mergeCell ref="C8:C10"/>
    <mergeCell ref="D8:D10"/>
    <mergeCell ref="E8:E10"/>
    <mergeCell ref="A1:J1"/>
    <mergeCell ref="A2:J2"/>
    <mergeCell ref="A3:J3"/>
  </mergeCells>
  <printOptions/>
  <pageMargins left="0.3937007874015748" right="0.1968503937007874" top="0" bottom="0" header="0" footer="0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workbookViewId="0" topLeftCell="A1">
      <selection activeCell="N108" sqref="N108"/>
    </sheetView>
  </sheetViews>
  <sheetFormatPr defaultColWidth="9.25390625" defaultRowHeight="12.75"/>
  <cols>
    <col min="1" max="1" width="4.875" style="20" customWidth="1"/>
    <col min="2" max="2" width="32.75390625" style="21" customWidth="1"/>
    <col min="3" max="3" width="11.25390625" style="21" customWidth="1"/>
    <col min="4" max="4" width="4.75390625" style="21" customWidth="1"/>
    <col min="5" max="5" width="6.00390625" style="21" customWidth="1"/>
    <col min="6" max="6" width="11.125" style="21" customWidth="1"/>
    <col min="7" max="8" width="11.00390625" style="21" customWidth="1"/>
    <col min="9" max="9" width="5.875" style="0" customWidth="1"/>
  </cols>
  <sheetData>
    <row r="1" spans="1:6" ht="0.75" customHeight="1">
      <c r="A1" s="22"/>
      <c r="B1" s="23"/>
      <c r="C1" s="203"/>
      <c r="D1" s="203"/>
      <c r="E1" s="203"/>
      <c r="F1" s="203"/>
    </row>
    <row r="2" spans="1:6" ht="12.75" hidden="1">
      <c r="A2" s="22"/>
      <c r="B2" s="229"/>
      <c r="C2" s="229"/>
      <c r="D2" s="229"/>
      <c r="E2" s="229"/>
      <c r="F2" s="229"/>
    </row>
    <row r="3" spans="1:9" ht="12.75">
      <c r="A3" s="26" t="s">
        <v>195</v>
      </c>
      <c r="B3" s="203" t="s">
        <v>196</v>
      </c>
      <c r="C3" s="203"/>
      <c r="D3" s="203"/>
      <c r="E3" s="203"/>
      <c r="F3" s="203"/>
      <c r="G3" s="203"/>
      <c r="H3" s="203"/>
      <c r="I3" s="203"/>
    </row>
    <row r="4" spans="1:9" ht="15" customHeight="1">
      <c r="A4" s="26"/>
      <c r="B4" s="191" t="s">
        <v>228</v>
      </c>
      <c r="C4" s="191"/>
      <c r="D4" s="191"/>
      <c r="E4" s="191"/>
      <c r="F4" s="191"/>
      <c r="G4" s="191"/>
      <c r="H4" s="191"/>
      <c r="I4" s="191"/>
    </row>
    <row r="5" spans="1:9" ht="15" customHeight="1">
      <c r="A5" s="26"/>
      <c r="B5" s="191" t="s">
        <v>197</v>
      </c>
      <c r="C5" s="191"/>
      <c r="D5" s="191"/>
      <c r="E5" s="191"/>
      <c r="F5" s="191"/>
      <c r="G5" s="191"/>
      <c r="H5" s="191"/>
      <c r="I5" s="191"/>
    </row>
    <row r="6" spans="1:8" ht="15" customHeight="1">
      <c r="A6" s="26"/>
      <c r="B6" s="27"/>
      <c r="C6" s="27"/>
      <c r="D6" s="27"/>
      <c r="E6" s="27"/>
      <c r="F6" s="27"/>
      <c r="G6" s="27"/>
      <c r="H6" s="27"/>
    </row>
    <row r="7" spans="1:9" ht="9" customHeight="1">
      <c r="A7" s="26"/>
      <c r="B7" s="27"/>
      <c r="C7" s="203"/>
      <c r="D7" s="203"/>
      <c r="E7" s="203"/>
      <c r="F7" s="203"/>
      <c r="G7" s="203"/>
      <c r="H7" s="203"/>
      <c r="I7" s="28"/>
    </row>
    <row r="8" spans="1:9" ht="12" customHeight="1" hidden="1">
      <c r="A8" s="26"/>
      <c r="B8" s="27"/>
      <c r="C8" s="191"/>
      <c r="D8" s="191"/>
      <c r="E8" s="191"/>
      <c r="F8" s="191"/>
      <c r="G8" s="191"/>
      <c r="H8" s="191"/>
      <c r="I8" s="53"/>
    </row>
    <row r="9" spans="1:9" ht="12" customHeight="1" hidden="1">
      <c r="A9" s="26"/>
      <c r="B9" s="27"/>
      <c r="C9" s="191"/>
      <c r="D9" s="191"/>
      <c r="E9" s="191"/>
      <c r="F9" s="191"/>
      <c r="G9" s="191"/>
      <c r="H9" s="191"/>
      <c r="I9" s="53"/>
    </row>
    <row r="10" spans="1:6" ht="18" customHeight="1" hidden="1">
      <c r="A10" s="26"/>
      <c r="B10" s="28"/>
      <c r="C10" s="28"/>
      <c r="D10" s="28"/>
      <c r="E10" s="28"/>
      <c r="F10" s="28"/>
    </row>
    <row r="11" spans="1:8" ht="13.5" customHeight="1">
      <c r="A11" s="26"/>
      <c r="B11" s="214" t="s">
        <v>281</v>
      </c>
      <c r="C11" s="214"/>
      <c r="D11" s="214"/>
      <c r="E11" s="214"/>
      <c r="F11" s="214"/>
      <c r="G11" s="214"/>
      <c r="H11" s="214"/>
    </row>
    <row r="12" spans="1:8" ht="42.75" customHeight="1">
      <c r="A12" s="26"/>
      <c r="B12" s="214"/>
      <c r="C12" s="214"/>
      <c r="D12" s="214"/>
      <c r="E12" s="214"/>
      <c r="F12" s="214"/>
      <c r="G12" s="214"/>
      <c r="H12" s="214"/>
    </row>
    <row r="13" spans="1:6" ht="6" customHeight="1">
      <c r="A13" s="29"/>
      <c r="B13" s="30"/>
      <c r="C13" s="30"/>
      <c r="D13" s="30"/>
      <c r="E13" s="30"/>
      <c r="F13" s="30"/>
    </row>
    <row r="14" spans="1:9" ht="15" customHeight="1">
      <c r="A14" s="230" t="s">
        <v>198</v>
      </c>
      <c r="B14" s="198" t="s">
        <v>154</v>
      </c>
      <c r="C14" s="198" t="s">
        <v>156</v>
      </c>
      <c r="D14" s="198" t="s">
        <v>157</v>
      </c>
      <c r="E14" s="198" t="s">
        <v>117</v>
      </c>
      <c r="F14" s="211" t="s">
        <v>20</v>
      </c>
      <c r="G14" s="227" t="s">
        <v>21</v>
      </c>
      <c r="H14" s="227" t="s">
        <v>22</v>
      </c>
      <c r="I14" s="211" t="s">
        <v>43</v>
      </c>
    </row>
    <row r="15" spans="1:9" ht="12.75" customHeight="1">
      <c r="A15" s="231"/>
      <c r="B15" s="233"/>
      <c r="C15" s="233"/>
      <c r="D15" s="233"/>
      <c r="E15" s="233"/>
      <c r="F15" s="226"/>
      <c r="G15" s="228"/>
      <c r="H15" s="228"/>
      <c r="I15" s="211"/>
    </row>
    <row r="16" spans="1:9" ht="27" customHeight="1">
      <c r="A16" s="232"/>
      <c r="B16" s="206"/>
      <c r="C16" s="206"/>
      <c r="D16" s="206"/>
      <c r="E16" s="206"/>
      <c r="F16" s="226"/>
      <c r="G16" s="228"/>
      <c r="H16" s="228"/>
      <c r="I16" s="211"/>
    </row>
    <row r="17" spans="1:9" ht="12.75">
      <c r="A17" s="33"/>
      <c r="B17" s="34">
        <v>1</v>
      </c>
      <c r="C17" s="34">
        <v>2</v>
      </c>
      <c r="D17" s="34">
        <v>3</v>
      </c>
      <c r="E17" s="34">
        <v>4</v>
      </c>
      <c r="F17" s="34">
        <v>5</v>
      </c>
      <c r="G17" s="34">
        <v>5</v>
      </c>
      <c r="H17" s="34">
        <v>5</v>
      </c>
      <c r="I17" s="55">
        <v>6</v>
      </c>
    </row>
    <row r="18" spans="1:9" ht="67.5" customHeight="1">
      <c r="A18" s="33">
        <v>1</v>
      </c>
      <c r="B18" s="35" t="s">
        <v>270</v>
      </c>
      <c r="C18" s="36">
        <v>100000000</v>
      </c>
      <c r="D18" s="34"/>
      <c r="E18" s="37"/>
      <c r="F18" s="38">
        <f>F19+F40+F67+F56</f>
        <v>547925.45</v>
      </c>
      <c r="G18" s="38">
        <f>G19+G40+G67+G56</f>
        <v>521343.87</v>
      </c>
      <c r="H18" s="38">
        <f>H19+H40+H67+H56</f>
        <v>517751.24</v>
      </c>
      <c r="I18" s="56">
        <f>H18/G18*100</f>
        <v>99.31089052605529</v>
      </c>
    </row>
    <row r="19" spans="1:9" ht="27.75" customHeight="1">
      <c r="A19" s="33">
        <f>A18+1</f>
        <v>2</v>
      </c>
      <c r="B19" s="35" t="s">
        <v>262</v>
      </c>
      <c r="C19" s="36">
        <v>110000000</v>
      </c>
      <c r="D19" s="34"/>
      <c r="E19" s="37"/>
      <c r="F19" s="38">
        <f>F20+F25+F30+F35</f>
        <v>65490</v>
      </c>
      <c r="G19" s="38">
        <f>G20+G25+G30+G35</f>
        <v>47632.06</v>
      </c>
      <c r="H19" s="38">
        <f>H20+H25+H30+H35</f>
        <v>47632.06</v>
      </c>
      <c r="I19" s="56">
        <f aca="true" t="shared" si="0" ref="I19:I82">H19/G19*100</f>
        <v>100</v>
      </c>
    </row>
    <row r="20" spans="1:9" ht="101.25" customHeight="1">
      <c r="A20" s="33">
        <f aca="true" t="shared" si="1" ref="A20:A83">A19+1</f>
        <v>3</v>
      </c>
      <c r="B20" s="40" t="s">
        <v>282</v>
      </c>
      <c r="C20" s="41">
        <v>110081010</v>
      </c>
      <c r="D20" s="33"/>
      <c r="E20" s="42"/>
      <c r="F20" s="43">
        <f aca="true" t="shared" si="2" ref="F20:H23">F21</f>
        <v>40490</v>
      </c>
      <c r="G20" s="43">
        <f>G21</f>
        <v>38206.32</v>
      </c>
      <c r="H20" s="43">
        <f t="shared" si="2"/>
        <v>38206.32</v>
      </c>
      <c r="I20" s="56">
        <f t="shared" si="0"/>
        <v>100</v>
      </c>
    </row>
    <row r="21" spans="1:9" ht="29.25" customHeight="1">
      <c r="A21" s="33">
        <f t="shared" si="1"/>
        <v>4</v>
      </c>
      <c r="B21" s="40" t="s">
        <v>166</v>
      </c>
      <c r="C21" s="41">
        <v>110081010</v>
      </c>
      <c r="D21" s="34">
        <v>200</v>
      </c>
      <c r="E21" s="37"/>
      <c r="F21" s="39">
        <f t="shared" si="2"/>
        <v>40490</v>
      </c>
      <c r="G21" s="39">
        <f>G22</f>
        <v>38206.32</v>
      </c>
      <c r="H21" s="39">
        <f t="shared" si="2"/>
        <v>38206.32</v>
      </c>
      <c r="I21" s="56">
        <f t="shared" si="0"/>
        <v>100</v>
      </c>
    </row>
    <row r="22" spans="1:9" ht="38.25">
      <c r="A22" s="33">
        <f t="shared" si="1"/>
        <v>5</v>
      </c>
      <c r="B22" s="40" t="s">
        <v>167</v>
      </c>
      <c r="C22" s="41">
        <v>110081010</v>
      </c>
      <c r="D22" s="34">
        <v>240</v>
      </c>
      <c r="E22" s="37"/>
      <c r="F22" s="43">
        <f t="shared" si="2"/>
        <v>40490</v>
      </c>
      <c r="G22" s="43">
        <f>G23</f>
        <v>38206.32</v>
      </c>
      <c r="H22" s="43">
        <f t="shared" si="2"/>
        <v>38206.32</v>
      </c>
      <c r="I22" s="56">
        <f t="shared" si="0"/>
        <v>100</v>
      </c>
    </row>
    <row r="23" spans="1:9" ht="12.75">
      <c r="A23" s="33">
        <f t="shared" si="1"/>
        <v>6</v>
      </c>
      <c r="B23" s="35" t="s">
        <v>142</v>
      </c>
      <c r="C23" s="41">
        <v>110081010</v>
      </c>
      <c r="D23" s="34">
        <v>240</v>
      </c>
      <c r="E23" s="37" t="s">
        <v>143</v>
      </c>
      <c r="F23" s="43">
        <f t="shared" si="2"/>
        <v>40490</v>
      </c>
      <c r="G23" s="43">
        <f>G24</f>
        <v>38206.32</v>
      </c>
      <c r="H23" s="43">
        <f t="shared" si="2"/>
        <v>38206.32</v>
      </c>
      <c r="I23" s="56">
        <f t="shared" si="0"/>
        <v>100</v>
      </c>
    </row>
    <row r="24" spans="1:9" ht="12" customHeight="1">
      <c r="A24" s="33">
        <f t="shared" si="1"/>
        <v>7</v>
      </c>
      <c r="B24" s="35" t="s">
        <v>146</v>
      </c>
      <c r="C24" s="41">
        <v>110081010</v>
      </c>
      <c r="D24" s="34">
        <v>240</v>
      </c>
      <c r="E24" s="37" t="s">
        <v>147</v>
      </c>
      <c r="F24" s="43">
        <v>40490</v>
      </c>
      <c r="G24" s="43">
        <v>38206.32</v>
      </c>
      <c r="H24" s="43">
        <v>38206.32</v>
      </c>
      <c r="I24" s="56">
        <f t="shared" si="0"/>
        <v>100</v>
      </c>
    </row>
    <row r="25" spans="1:9" ht="103.5" customHeight="1">
      <c r="A25" s="33">
        <f t="shared" si="1"/>
        <v>8</v>
      </c>
      <c r="B25" s="35" t="s">
        <v>283</v>
      </c>
      <c r="C25" s="36">
        <v>110081040</v>
      </c>
      <c r="D25" s="34">
        <v>240</v>
      </c>
      <c r="E25" s="37"/>
      <c r="F25" s="38">
        <f aca="true" t="shared" si="3" ref="F25:H28">+F26</f>
        <v>15000</v>
      </c>
      <c r="G25" s="38">
        <f>+G26</f>
        <v>0</v>
      </c>
      <c r="H25" s="38">
        <f t="shared" si="3"/>
        <v>0</v>
      </c>
      <c r="I25" s="56">
        <v>0</v>
      </c>
    </row>
    <row r="26" spans="1:9" ht="28.5" customHeight="1">
      <c r="A26" s="33">
        <f t="shared" si="1"/>
        <v>9</v>
      </c>
      <c r="B26" s="40" t="s">
        <v>166</v>
      </c>
      <c r="C26" s="36">
        <v>110081040</v>
      </c>
      <c r="D26" s="34"/>
      <c r="E26" s="37"/>
      <c r="F26" s="38">
        <f t="shared" si="3"/>
        <v>15000</v>
      </c>
      <c r="G26" s="38">
        <f>+G27</f>
        <v>0</v>
      </c>
      <c r="H26" s="38">
        <f t="shared" si="3"/>
        <v>0</v>
      </c>
      <c r="I26" s="56">
        <v>0</v>
      </c>
    </row>
    <row r="27" spans="1:9" ht="15" customHeight="1">
      <c r="A27" s="33">
        <f t="shared" si="1"/>
        <v>10</v>
      </c>
      <c r="B27" s="40" t="s">
        <v>167</v>
      </c>
      <c r="C27" s="36">
        <v>110081040</v>
      </c>
      <c r="D27" s="34">
        <v>240</v>
      </c>
      <c r="E27" s="37"/>
      <c r="F27" s="38">
        <f t="shared" si="3"/>
        <v>15000</v>
      </c>
      <c r="G27" s="38">
        <f>+G28</f>
        <v>0</v>
      </c>
      <c r="H27" s="38">
        <f t="shared" si="3"/>
        <v>0</v>
      </c>
      <c r="I27" s="56">
        <v>0</v>
      </c>
    </row>
    <row r="28" spans="1:9" ht="12" customHeight="1">
      <c r="A28" s="33">
        <f t="shared" si="1"/>
        <v>11</v>
      </c>
      <c r="B28" s="35" t="s">
        <v>142</v>
      </c>
      <c r="C28" s="36">
        <v>110081040</v>
      </c>
      <c r="D28" s="34">
        <v>240</v>
      </c>
      <c r="E28" s="37" t="s">
        <v>143</v>
      </c>
      <c r="F28" s="38">
        <f t="shared" si="3"/>
        <v>15000</v>
      </c>
      <c r="G28" s="38">
        <f>+G29</f>
        <v>0</v>
      </c>
      <c r="H28" s="38">
        <f t="shared" si="3"/>
        <v>0</v>
      </c>
      <c r="I28" s="56">
        <v>0</v>
      </c>
    </row>
    <row r="29" spans="1:9" ht="12" customHeight="1">
      <c r="A29" s="33">
        <f t="shared" si="1"/>
        <v>12</v>
      </c>
      <c r="B29" s="35" t="s">
        <v>146</v>
      </c>
      <c r="C29" s="36">
        <v>110081040</v>
      </c>
      <c r="D29" s="34">
        <v>240</v>
      </c>
      <c r="E29" s="37" t="s">
        <v>147</v>
      </c>
      <c r="F29" s="38">
        <v>15000</v>
      </c>
      <c r="G29" s="38">
        <v>0</v>
      </c>
      <c r="H29" s="38">
        <v>0</v>
      </c>
      <c r="I29" s="56">
        <v>0</v>
      </c>
    </row>
    <row r="30" spans="1:9" s="241" customFormat="1" ht="114" customHeight="1">
      <c r="A30" s="33">
        <f t="shared" si="1"/>
        <v>13</v>
      </c>
      <c r="B30" s="63" t="s">
        <v>264</v>
      </c>
      <c r="C30" s="270">
        <v>110081060</v>
      </c>
      <c r="D30" s="61"/>
      <c r="E30" s="62"/>
      <c r="F30" s="47">
        <f aca="true" t="shared" si="4" ref="F30:H33">F31</f>
        <v>0</v>
      </c>
      <c r="G30" s="47">
        <f>G31</f>
        <v>6503.71</v>
      </c>
      <c r="H30" s="47">
        <f t="shared" si="4"/>
        <v>6503.71</v>
      </c>
      <c r="I30" s="56">
        <f t="shared" si="0"/>
        <v>100</v>
      </c>
    </row>
    <row r="31" spans="1:9" s="241" customFormat="1" ht="78" customHeight="1">
      <c r="A31" s="33">
        <f t="shared" si="1"/>
        <v>14</v>
      </c>
      <c r="B31" s="271" t="s">
        <v>199</v>
      </c>
      <c r="C31" s="270">
        <v>110081060</v>
      </c>
      <c r="D31" s="61">
        <v>100</v>
      </c>
      <c r="E31" s="62"/>
      <c r="F31" s="47">
        <f t="shared" si="4"/>
        <v>0</v>
      </c>
      <c r="G31" s="47">
        <f>G32</f>
        <v>6503.71</v>
      </c>
      <c r="H31" s="47">
        <f t="shared" si="4"/>
        <v>6503.71</v>
      </c>
      <c r="I31" s="56">
        <f t="shared" si="0"/>
        <v>100</v>
      </c>
    </row>
    <row r="32" spans="1:9" s="241" customFormat="1" ht="39" customHeight="1">
      <c r="A32" s="33">
        <f t="shared" si="1"/>
        <v>15</v>
      </c>
      <c r="B32" s="271" t="s">
        <v>200</v>
      </c>
      <c r="C32" s="270">
        <v>110081060</v>
      </c>
      <c r="D32" s="61">
        <v>120</v>
      </c>
      <c r="E32" s="62"/>
      <c r="F32" s="47">
        <f t="shared" si="4"/>
        <v>0</v>
      </c>
      <c r="G32" s="47">
        <f>G33</f>
        <v>6503.71</v>
      </c>
      <c r="H32" s="47">
        <f t="shared" si="4"/>
        <v>6503.71</v>
      </c>
      <c r="I32" s="56">
        <f t="shared" si="0"/>
        <v>100</v>
      </c>
    </row>
    <row r="33" spans="1:9" s="241" customFormat="1" ht="12.75">
      <c r="A33" s="33">
        <f t="shared" si="1"/>
        <v>16</v>
      </c>
      <c r="B33" s="271" t="s">
        <v>118</v>
      </c>
      <c r="C33" s="270">
        <v>110081060</v>
      </c>
      <c r="D33" s="61">
        <v>120</v>
      </c>
      <c r="E33" s="62" t="s">
        <v>119</v>
      </c>
      <c r="F33" s="47">
        <f t="shared" si="4"/>
        <v>0</v>
      </c>
      <c r="G33" s="47">
        <f>G34</f>
        <v>6503.71</v>
      </c>
      <c r="H33" s="47">
        <f t="shared" si="4"/>
        <v>6503.71</v>
      </c>
      <c r="I33" s="56">
        <f t="shared" si="0"/>
        <v>100</v>
      </c>
    </row>
    <row r="34" spans="1:9" s="241" customFormat="1" ht="30" customHeight="1">
      <c r="A34" s="33">
        <f t="shared" si="1"/>
        <v>17</v>
      </c>
      <c r="B34" s="271" t="s">
        <v>126</v>
      </c>
      <c r="C34" s="270">
        <v>110081060</v>
      </c>
      <c r="D34" s="61">
        <v>120</v>
      </c>
      <c r="E34" s="62" t="s">
        <v>127</v>
      </c>
      <c r="F34" s="47">
        <v>0</v>
      </c>
      <c r="G34" s="47">
        <v>6503.71</v>
      </c>
      <c r="H34" s="47">
        <v>6503.71</v>
      </c>
      <c r="I34" s="56">
        <f t="shared" si="0"/>
        <v>100</v>
      </c>
    </row>
    <row r="35" spans="1:9" ht="147" customHeight="1">
      <c r="A35" s="33">
        <f t="shared" si="1"/>
        <v>18</v>
      </c>
      <c r="B35" s="48" t="s">
        <v>277</v>
      </c>
      <c r="C35" s="44">
        <v>110083010</v>
      </c>
      <c r="D35" s="31"/>
      <c r="E35" s="45"/>
      <c r="F35" s="47">
        <f aca="true" t="shared" si="5" ref="F35:H38">F36</f>
        <v>10000</v>
      </c>
      <c r="G35" s="47">
        <f t="shared" si="5"/>
        <v>2922.03</v>
      </c>
      <c r="H35" s="47">
        <f t="shared" si="5"/>
        <v>2922.03</v>
      </c>
      <c r="I35" s="56">
        <f t="shared" si="0"/>
        <v>100</v>
      </c>
    </row>
    <row r="36" spans="1:9" ht="27" customHeight="1">
      <c r="A36" s="33">
        <f t="shared" si="1"/>
        <v>19</v>
      </c>
      <c r="B36" s="40" t="s">
        <v>166</v>
      </c>
      <c r="C36" s="44">
        <v>110083010</v>
      </c>
      <c r="D36" s="34">
        <v>200</v>
      </c>
      <c r="E36" s="45"/>
      <c r="F36" s="47">
        <f t="shared" si="5"/>
        <v>10000</v>
      </c>
      <c r="G36" s="47">
        <f t="shared" si="5"/>
        <v>2922.03</v>
      </c>
      <c r="H36" s="47">
        <f t="shared" si="5"/>
        <v>2922.03</v>
      </c>
      <c r="I36" s="56">
        <f t="shared" si="0"/>
        <v>100</v>
      </c>
    </row>
    <row r="37" spans="1:9" ht="27" customHeight="1">
      <c r="A37" s="33">
        <f t="shared" si="1"/>
        <v>20</v>
      </c>
      <c r="B37" s="40" t="s">
        <v>167</v>
      </c>
      <c r="C37" s="44">
        <v>110083010</v>
      </c>
      <c r="D37" s="34">
        <v>240</v>
      </c>
      <c r="E37" s="45"/>
      <c r="F37" s="47">
        <f t="shared" si="5"/>
        <v>10000</v>
      </c>
      <c r="G37" s="47">
        <f t="shared" si="5"/>
        <v>2922.03</v>
      </c>
      <c r="H37" s="47">
        <f t="shared" si="5"/>
        <v>2922.03</v>
      </c>
      <c r="I37" s="56">
        <f t="shared" si="0"/>
        <v>100</v>
      </c>
    </row>
    <row r="38" spans="1:9" ht="18.75" customHeight="1">
      <c r="A38" s="33">
        <f t="shared" si="1"/>
        <v>21</v>
      </c>
      <c r="B38" s="35" t="s">
        <v>142</v>
      </c>
      <c r="C38" s="44">
        <v>110083010</v>
      </c>
      <c r="D38" s="34">
        <v>240</v>
      </c>
      <c r="E38" s="45" t="s">
        <v>143</v>
      </c>
      <c r="F38" s="47">
        <f t="shared" si="5"/>
        <v>10000</v>
      </c>
      <c r="G38" s="47">
        <f t="shared" si="5"/>
        <v>2922.03</v>
      </c>
      <c r="H38" s="47">
        <f t="shared" si="5"/>
        <v>2922.03</v>
      </c>
      <c r="I38" s="56">
        <f t="shared" si="0"/>
        <v>100</v>
      </c>
    </row>
    <row r="39" spans="1:9" ht="18.75" customHeight="1">
      <c r="A39" s="33">
        <f t="shared" si="1"/>
        <v>22</v>
      </c>
      <c r="B39" s="49" t="s">
        <v>144</v>
      </c>
      <c r="C39" s="44">
        <v>110083010</v>
      </c>
      <c r="D39" s="34">
        <v>240</v>
      </c>
      <c r="E39" s="45" t="s">
        <v>145</v>
      </c>
      <c r="F39" s="47">
        <v>10000</v>
      </c>
      <c r="G39" s="47">
        <v>2922.03</v>
      </c>
      <c r="H39" s="47">
        <v>2922.03</v>
      </c>
      <c r="I39" s="56">
        <f t="shared" si="0"/>
        <v>100</v>
      </c>
    </row>
    <row r="40" spans="1:9" ht="37.5" customHeight="1">
      <c r="A40" s="33">
        <f t="shared" si="1"/>
        <v>23</v>
      </c>
      <c r="B40" s="35" t="s">
        <v>284</v>
      </c>
      <c r="C40" s="36">
        <v>120000000</v>
      </c>
      <c r="D40" s="34"/>
      <c r="E40" s="37"/>
      <c r="F40" s="38">
        <f>F41+F46+F51</f>
        <v>211065.45</v>
      </c>
      <c r="G40" s="38">
        <f>G41+G46+G51</f>
        <v>163050.81</v>
      </c>
      <c r="H40" s="38">
        <f>H41+H46+H51</f>
        <v>159458.18</v>
      </c>
      <c r="I40" s="56">
        <f t="shared" si="0"/>
        <v>97.7966193482878</v>
      </c>
    </row>
    <row r="41" spans="1:9" ht="144" customHeight="1">
      <c r="A41" s="33">
        <f t="shared" si="1"/>
        <v>24</v>
      </c>
      <c r="B41" s="51" t="s">
        <v>274</v>
      </c>
      <c r="C41" s="36">
        <v>120081020</v>
      </c>
      <c r="D41" s="34"/>
      <c r="E41" s="37"/>
      <c r="F41" s="43">
        <f>F45</f>
        <v>59852</v>
      </c>
      <c r="G41" s="43">
        <f>G45</f>
        <v>11080.36</v>
      </c>
      <c r="H41" s="43">
        <f>H45</f>
        <v>11080.36</v>
      </c>
      <c r="I41" s="56">
        <f t="shared" si="0"/>
        <v>100</v>
      </c>
    </row>
    <row r="42" spans="1:9" ht="14.25" customHeight="1">
      <c r="A42" s="33">
        <f t="shared" si="1"/>
        <v>25</v>
      </c>
      <c r="B42" s="40" t="s">
        <v>166</v>
      </c>
      <c r="C42" s="36">
        <v>120081020</v>
      </c>
      <c r="D42" s="34">
        <v>200</v>
      </c>
      <c r="E42" s="37"/>
      <c r="F42" s="43">
        <f aca="true" t="shared" si="6" ref="F42:H44">F43</f>
        <v>59852</v>
      </c>
      <c r="G42" s="43">
        <f>G43</f>
        <v>11080.36</v>
      </c>
      <c r="H42" s="43">
        <f t="shared" si="6"/>
        <v>11080.36</v>
      </c>
      <c r="I42" s="56">
        <f t="shared" si="0"/>
        <v>100</v>
      </c>
    </row>
    <row r="43" spans="1:9" ht="42" customHeight="1">
      <c r="A43" s="33">
        <f t="shared" si="1"/>
        <v>26</v>
      </c>
      <c r="B43" s="40" t="s">
        <v>167</v>
      </c>
      <c r="C43" s="36">
        <v>120081020</v>
      </c>
      <c r="D43" s="34">
        <v>240</v>
      </c>
      <c r="E43" s="37"/>
      <c r="F43" s="43">
        <f t="shared" si="6"/>
        <v>59852</v>
      </c>
      <c r="G43" s="43">
        <f>G44</f>
        <v>11080.36</v>
      </c>
      <c r="H43" s="43">
        <f t="shared" si="6"/>
        <v>11080.36</v>
      </c>
      <c r="I43" s="56">
        <f t="shared" si="0"/>
        <v>100</v>
      </c>
    </row>
    <row r="44" spans="1:9" ht="15.75" customHeight="1">
      <c r="A44" s="33">
        <f t="shared" si="1"/>
        <v>27</v>
      </c>
      <c r="B44" s="35" t="s">
        <v>138</v>
      </c>
      <c r="C44" s="36">
        <v>120081020</v>
      </c>
      <c r="D44" s="34">
        <v>240</v>
      </c>
      <c r="E44" s="37" t="s">
        <v>139</v>
      </c>
      <c r="F44" s="43">
        <f t="shared" si="6"/>
        <v>59852</v>
      </c>
      <c r="G44" s="43">
        <f>G45</f>
        <v>11080.36</v>
      </c>
      <c r="H44" s="43">
        <f t="shared" si="6"/>
        <v>11080.36</v>
      </c>
      <c r="I44" s="56">
        <f t="shared" si="0"/>
        <v>100</v>
      </c>
    </row>
    <row r="45" spans="1:9" ht="16.5" customHeight="1">
      <c r="A45" s="33">
        <f t="shared" si="1"/>
        <v>28</v>
      </c>
      <c r="B45" s="35" t="s">
        <v>140</v>
      </c>
      <c r="C45" s="36">
        <v>120081020</v>
      </c>
      <c r="D45" s="34">
        <v>240</v>
      </c>
      <c r="E45" s="37" t="s">
        <v>141</v>
      </c>
      <c r="F45" s="52">
        <v>59852</v>
      </c>
      <c r="G45" s="52">
        <v>11080.36</v>
      </c>
      <c r="H45" s="38">
        <v>11080.36</v>
      </c>
      <c r="I45" s="56">
        <f t="shared" si="0"/>
        <v>100</v>
      </c>
    </row>
    <row r="46" spans="1:9" ht="153.75" customHeight="1">
      <c r="A46" s="33">
        <f t="shared" si="1"/>
        <v>29</v>
      </c>
      <c r="B46" s="35" t="s">
        <v>285</v>
      </c>
      <c r="C46" s="36">
        <v>120081090</v>
      </c>
      <c r="D46" s="34"/>
      <c r="E46" s="37"/>
      <c r="F46" s="43">
        <f>F50</f>
        <v>75548.45</v>
      </c>
      <c r="G46" s="43">
        <f>G50</f>
        <v>75548.45</v>
      </c>
      <c r="H46" s="43">
        <f>H50</f>
        <v>71955.82</v>
      </c>
      <c r="I46" s="56">
        <f t="shared" si="0"/>
        <v>95.24460131213812</v>
      </c>
    </row>
    <row r="47" spans="1:9" ht="27" customHeight="1">
      <c r="A47" s="33">
        <f t="shared" si="1"/>
        <v>30</v>
      </c>
      <c r="B47" s="40" t="s">
        <v>166</v>
      </c>
      <c r="C47" s="36">
        <v>120081090</v>
      </c>
      <c r="D47" s="34">
        <v>200</v>
      </c>
      <c r="E47" s="37"/>
      <c r="F47" s="43">
        <f aca="true" t="shared" si="7" ref="F47:H49">F48</f>
        <v>75548.45</v>
      </c>
      <c r="G47" s="43">
        <f t="shared" si="7"/>
        <v>75548.45</v>
      </c>
      <c r="H47" s="43">
        <f t="shared" si="7"/>
        <v>71955.82</v>
      </c>
      <c r="I47" s="56">
        <f t="shared" si="0"/>
        <v>95.24460131213812</v>
      </c>
    </row>
    <row r="48" spans="1:9" ht="27" customHeight="1">
      <c r="A48" s="33">
        <f t="shared" si="1"/>
        <v>31</v>
      </c>
      <c r="B48" s="40" t="s">
        <v>167</v>
      </c>
      <c r="C48" s="36">
        <v>120081090</v>
      </c>
      <c r="D48" s="34">
        <v>240</v>
      </c>
      <c r="E48" s="37"/>
      <c r="F48" s="43">
        <f t="shared" si="7"/>
        <v>75548.45</v>
      </c>
      <c r="G48" s="43">
        <f t="shared" si="7"/>
        <v>75548.45</v>
      </c>
      <c r="H48" s="43">
        <f t="shared" si="7"/>
        <v>71955.82</v>
      </c>
      <c r="I48" s="56">
        <f t="shared" si="0"/>
        <v>95.24460131213812</v>
      </c>
    </row>
    <row r="49" spans="1:9" ht="15" customHeight="1">
      <c r="A49" s="33">
        <f t="shared" si="1"/>
        <v>32</v>
      </c>
      <c r="B49" s="35" t="s">
        <v>138</v>
      </c>
      <c r="C49" s="36">
        <v>120081090</v>
      </c>
      <c r="D49" s="34">
        <v>240</v>
      </c>
      <c r="E49" s="37" t="s">
        <v>139</v>
      </c>
      <c r="F49" s="43">
        <f t="shared" si="7"/>
        <v>75548.45</v>
      </c>
      <c r="G49" s="43">
        <f t="shared" si="7"/>
        <v>75548.45</v>
      </c>
      <c r="H49" s="43">
        <f t="shared" si="7"/>
        <v>71955.82</v>
      </c>
      <c r="I49" s="56">
        <f t="shared" si="0"/>
        <v>95.24460131213812</v>
      </c>
    </row>
    <row r="50" spans="1:9" ht="15" customHeight="1">
      <c r="A50" s="33">
        <f t="shared" si="1"/>
        <v>33</v>
      </c>
      <c r="B50" s="35" t="s">
        <v>140</v>
      </c>
      <c r="C50" s="36">
        <v>120081090</v>
      </c>
      <c r="D50" s="34">
        <v>240</v>
      </c>
      <c r="E50" s="37" t="s">
        <v>141</v>
      </c>
      <c r="F50" s="38">
        <v>75548.45</v>
      </c>
      <c r="G50" s="38">
        <v>75548.45</v>
      </c>
      <c r="H50" s="38">
        <v>71955.82</v>
      </c>
      <c r="I50" s="56">
        <f t="shared" si="0"/>
        <v>95.24460131213812</v>
      </c>
    </row>
    <row r="51" spans="1:9" ht="155.25" customHeight="1">
      <c r="A51" s="33">
        <f t="shared" si="1"/>
        <v>34</v>
      </c>
      <c r="B51" s="59" t="s">
        <v>286</v>
      </c>
      <c r="C51" s="60" t="s">
        <v>189</v>
      </c>
      <c r="D51" s="61"/>
      <c r="E51" s="62"/>
      <c r="F51" s="38">
        <f aca="true" t="shared" si="8" ref="F51:H54">F52</f>
        <v>75665</v>
      </c>
      <c r="G51" s="38">
        <f>G52</f>
        <v>76422</v>
      </c>
      <c r="H51" s="38">
        <f t="shared" si="8"/>
        <v>76422</v>
      </c>
      <c r="I51" s="56">
        <f t="shared" si="0"/>
        <v>100</v>
      </c>
    </row>
    <row r="52" spans="1:9" ht="29.25" customHeight="1">
      <c r="A52" s="33">
        <f t="shared" si="1"/>
        <v>35</v>
      </c>
      <c r="B52" s="63" t="s">
        <v>166</v>
      </c>
      <c r="C52" s="60" t="s">
        <v>189</v>
      </c>
      <c r="D52" s="61">
        <v>200</v>
      </c>
      <c r="E52" s="62"/>
      <c r="F52" s="38">
        <f t="shared" si="8"/>
        <v>75665</v>
      </c>
      <c r="G52" s="38">
        <f>G53</f>
        <v>76422</v>
      </c>
      <c r="H52" s="38">
        <f t="shared" si="8"/>
        <v>76422</v>
      </c>
      <c r="I52" s="56">
        <f t="shared" si="0"/>
        <v>100</v>
      </c>
    </row>
    <row r="53" spans="1:9" ht="39.75" customHeight="1">
      <c r="A53" s="33">
        <f t="shared" si="1"/>
        <v>36</v>
      </c>
      <c r="B53" s="63" t="s">
        <v>167</v>
      </c>
      <c r="C53" s="60" t="s">
        <v>189</v>
      </c>
      <c r="D53" s="61">
        <v>240</v>
      </c>
      <c r="E53" s="62"/>
      <c r="F53" s="38">
        <f t="shared" si="8"/>
        <v>75665</v>
      </c>
      <c r="G53" s="38">
        <f>G54</f>
        <v>76422</v>
      </c>
      <c r="H53" s="38">
        <f t="shared" si="8"/>
        <v>76422</v>
      </c>
      <c r="I53" s="56">
        <f t="shared" si="0"/>
        <v>100</v>
      </c>
    </row>
    <row r="54" spans="1:9" ht="18" customHeight="1">
      <c r="A54" s="33">
        <f t="shared" si="1"/>
        <v>37</v>
      </c>
      <c r="B54" s="59" t="s">
        <v>138</v>
      </c>
      <c r="C54" s="60" t="s">
        <v>189</v>
      </c>
      <c r="D54" s="61">
        <v>240</v>
      </c>
      <c r="E54" s="62" t="s">
        <v>139</v>
      </c>
      <c r="F54" s="38">
        <f t="shared" si="8"/>
        <v>75665</v>
      </c>
      <c r="G54" s="38">
        <f>G55</f>
        <v>76422</v>
      </c>
      <c r="H54" s="38">
        <f t="shared" si="8"/>
        <v>76422</v>
      </c>
      <c r="I54" s="56">
        <f t="shared" si="0"/>
        <v>100</v>
      </c>
    </row>
    <row r="55" spans="1:9" ht="15.75" customHeight="1">
      <c r="A55" s="33">
        <f t="shared" si="1"/>
        <v>38</v>
      </c>
      <c r="B55" s="59" t="s">
        <v>201</v>
      </c>
      <c r="C55" s="60" t="s">
        <v>189</v>
      </c>
      <c r="D55" s="61">
        <v>240</v>
      </c>
      <c r="E55" s="62" t="s">
        <v>141</v>
      </c>
      <c r="F55" s="38">
        <v>75665</v>
      </c>
      <c r="G55" s="38">
        <v>76422</v>
      </c>
      <c r="H55" s="38">
        <v>76422</v>
      </c>
      <c r="I55" s="56">
        <f t="shared" si="0"/>
        <v>100</v>
      </c>
    </row>
    <row r="56" spans="1:9" ht="38.25">
      <c r="A56" s="33">
        <f t="shared" si="1"/>
        <v>39</v>
      </c>
      <c r="B56" s="40" t="s">
        <v>271</v>
      </c>
      <c r="C56" s="42" t="s">
        <v>202</v>
      </c>
      <c r="D56" s="42"/>
      <c r="E56" s="42"/>
      <c r="F56" s="38">
        <f>F62+F57</f>
        <v>34700</v>
      </c>
      <c r="G56" s="38">
        <f>G62+G57</f>
        <v>73991</v>
      </c>
      <c r="H56" s="38">
        <f>H62+H57</f>
        <v>73991</v>
      </c>
      <c r="I56" s="56">
        <f t="shared" si="0"/>
        <v>100</v>
      </c>
    </row>
    <row r="57" spans="1:9" ht="126" customHeight="1">
      <c r="A57" s="33">
        <f t="shared" si="1"/>
        <v>40</v>
      </c>
      <c r="B57" s="35" t="s">
        <v>287</v>
      </c>
      <c r="C57" s="37" t="s">
        <v>203</v>
      </c>
      <c r="D57" s="37"/>
      <c r="E57" s="37"/>
      <c r="F57" s="38">
        <f aca="true" t="shared" si="9" ref="F57:H60">F58</f>
        <v>30000</v>
      </c>
      <c r="G57" s="38">
        <f>G58</f>
        <v>69044</v>
      </c>
      <c r="H57" s="38">
        <f t="shared" si="9"/>
        <v>69044</v>
      </c>
      <c r="I57" s="56">
        <f t="shared" si="0"/>
        <v>100</v>
      </c>
    </row>
    <row r="58" spans="1:9" ht="38.25">
      <c r="A58" s="33">
        <f t="shared" si="1"/>
        <v>41</v>
      </c>
      <c r="B58" s="40" t="s">
        <v>182</v>
      </c>
      <c r="C58" s="37" t="s">
        <v>203</v>
      </c>
      <c r="D58" s="42" t="s">
        <v>179</v>
      </c>
      <c r="E58" s="42"/>
      <c r="F58" s="43">
        <f t="shared" si="9"/>
        <v>30000</v>
      </c>
      <c r="G58" s="43">
        <f>G59</f>
        <v>69044</v>
      </c>
      <c r="H58" s="43">
        <f t="shared" si="9"/>
        <v>69044</v>
      </c>
      <c r="I58" s="56">
        <f t="shared" si="0"/>
        <v>100</v>
      </c>
    </row>
    <row r="59" spans="1:9" ht="38.25">
      <c r="A59" s="33">
        <f t="shared" si="1"/>
        <v>42</v>
      </c>
      <c r="B59" s="40" t="s">
        <v>167</v>
      </c>
      <c r="C59" s="37" t="s">
        <v>203</v>
      </c>
      <c r="D59" s="42" t="s">
        <v>180</v>
      </c>
      <c r="E59" s="42"/>
      <c r="F59" s="43">
        <f t="shared" si="9"/>
        <v>30000</v>
      </c>
      <c r="G59" s="43">
        <f>G60</f>
        <v>69044</v>
      </c>
      <c r="H59" s="43">
        <f t="shared" si="9"/>
        <v>69044</v>
      </c>
      <c r="I59" s="56">
        <f t="shared" si="0"/>
        <v>100</v>
      </c>
    </row>
    <row r="60" spans="1:9" ht="25.5" customHeight="1">
      <c r="A60" s="33">
        <f t="shared" si="1"/>
        <v>43</v>
      </c>
      <c r="B60" s="35" t="s">
        <v>132</v>
      </c>
      <c r="C60" s="37" t="s">
        <v>203</v>
      </c>
      <c r="D60" s="34">
        <v>240</v>
      </c>
      <c r="E60" s="37" t="s">
        <v>133</v>
      </c>
      <c r="F60" s="43">
        <f>F61</f>
        <v>30000</v>
      </c>
      <c r="G60" s="43">
        <f>G61</f>
        <v>69044</v>
      </c>
      <c r="H60" s="43">
        <f t="shared" si="9"/>
        <v>69044</v>
      </c>
      <c r="I60" s="56">
        <f t="shared" si="0"/>
        <v>100</v>
      </c>
    </row>
    <row r="61" spans="1:9" ht="38.25">
      <c r="A61" s="33">
        <f t="shared" si="1"/>
        <v>44</v>
      </c>
      <c r="B61" s="35" t="s">
        <v>185</v>
      </c>
      <c r="C61" s="37" t="s">
        <v>203</v>
      </c>
      <c r="D61" s="34">
        <v>240</v>
      </c>
      <c r="E61" s="37" t="s">
        <v>137</v>
      </c>
      <c r="F61" s="38">
        <v>30000</v>
      </c>
      <c r="G61" s="38">
        <v>69044</v>
      </c>
      <c r="H61" s="38">
        <v>69044</v>
      </c>
      <c r="I61" s="56">
        <f t="shared" si="0"/>
        <v>100</v>
      </c>
    </row>
    <row r="62" spans="1:9" ht="140.25">
      <c r="A62" s="33">
        <f t="shared" si="1"/>
        <v>45</v>
      </c>
      <c r="B62" s="64" t="s">
        <v>269</v>
      </c>
      <c r="C62" s="36" t="s">
        <v>184</v>
      </c>
      <c r="D62" s="37"/>
      <c r="E62" s="37"/>
      <c r="F62" s="38">
        <f aca="true" t="shared" si="10" ref="F62:H65">F63</f>
        <v>4700</v>
      </c>
      <c r="G62" s="38">
        <f>G63</f>
        <v>4947</v>
      </c>
      <c r="H62" s="38">
        <f t="shared" si="10"/>
        <v>4947</v>
      </c>
      <c r="I62" s="56">
        <f t="shared" si="0"/>
        <v>100</v>
      </c>
    </row>
    <row r="63" spans="1:9" ht="38.25">
      <c r="A63" s="33">
        <f t="shared" si="1"/>
        <v>46</v>
      </c>
      <c r="B63" s="40" t="s">
        <v>182</v>
      </c>
      <c r="C63" s="36" t="s">
        <v>184</v>
      </c>
      <c r="D63" s="42" t="s">
        <v>179</v>
      </c>
      <c r="E63" s="42"/>
      <c r="F63" s="43">
        <f t="shared" si="10"/>
        <v>4700</v>
      </c>
      <c r="G63" s="43">
        <f>G64</f>
        <v>4947</v>
      </c>
      <c r="H63" s="43">
        <f t="shared" si="10"/>
        <v>4947</v>
      </c>
      <c r="I63" s="56">
        <f t="shared" si="0"/>
        <v>100</v>
      </c>
    </row>
    <row r="64" spans="1:9" ht="38.25">
      <c r="A64" s="33">
        <f t="shared" si="1"/>
        <v>47</v>
      </c>
      <c r="B64" s="40" t="s">
        <v>167</v>
      </c>
      <c r="C64" s="36" t="s">
        <v>184</v>
      </c>
      <c r="D64" s="42" t="s">
        <v>180</v>
      </c>
      <c r="E64" s="42"/>
      <c r="F64" s="43">
        <f t="shared" si="10"/>
        <v>4700</v>
      </c>
      <c r="G64" s="43">
        <f>G65</f>
        <v>4947</v>
      </c>
      <c r="H64" s="43">
        <f t="shared" si="10"/>
        <v>4947</v>
      </c>
      <c r="I64" s="56">
        <f t="shared" si="0"/>
        <v>100</v>
      </c>
    </row>
    <row r="65" spans="1:9" ht="25.5">
      <c r="A65" s="33">
        <f t="shared" si="1"/>
        <v>48</v>
      </c>
      <c r="B65" s="35" t="s">
        <v>132</v>
      </c>
      <c r="C65" s="36" t="s">
        <v>184</v>
      </c>
      <c r="D65" s="34">
        <v>240</v>
      </c>
      <c r="E65" s="37" t="s">
        <v>133</v>
      </c>
      <c r="F65" s="43">
        <f t="shared" si="10"/>
        <v>4700</v>
      </c>
      <c r="G65" s="43">
        <f>G66</f>
        <v>4947</v>
      </c>
      <c r="H65" s="43">
        <f t="shared" si="10"/>
        <v>4947</v>
      </c>
      <c r="I65" s="56">
        <f t="shared" si="0"/>
        <v>100</v>
      </c>
    </row>
    <row r="66" spans="1:9" ht="52.5" customHeight="1">
      <c r="A66" s="33">
        <f t="shared" si="1"/>
        <v>49</v>
      </c>
      <c r="B66" s="35" t="s">
        <v>183</v>
      </c>
      <c r="C66" s="36" t="s">
        <v>184</v>
      </c>
      <c r="D66" s="34">
        <v>240</v>
      </c>
      <c r="E66" s="37" t="s">
        <v>135</v>
      </c>
      <c r="F66" s="38">
        <v>4700</v>
      </c>
      <c r="G66" s="38">
        <v>4947</v>
      </c>
      <c r="H66" s="38">
        <v>4947</v>
      </c>
      <c r="I66" s="56">
        <f t="shared" si="0"/>
        <v>100</v>
      </c>
    </row>
    <row r="67" spans="1:9" ht="24.75" customHeight="1">
      <c r="A67" s="33">
        <f t="shared" si="1"/>
        <v>50</v>
      </c>
      <c r="B67" s="35" t="s">
        <v>288</v>
      </c>
      <c r="C67" s="37" t="s">
        <v>192</v>
      </c>
      <c r="D67" s="34"/>
      <c r="E67" s="37"/>
      <c r="F67" s="38">
        <f>F68</f>
        <v>236670</v>
      </c>
      <c r="G67" s="38">
        <f>G68</f>
        <v>236670</v>
      </c>
      <c r="H67" s="38">
        <f>H68</f>
        <v>236670</v>
      </c>
      <c r="I67" s="56">
        <f t="shared" si="0"/>
        <v>100</v>
      </c>
    </row>
    <row r="68" spans="1:9" ht="192" customHeight="1">
      <c r="A68" s="33">
        <f t="shared" si="1"/>
        <v>51</v>
      </c>
      <c r="B68" s="16" t="s">
        <v>280</v>
      </c>
      <c r="C68" s="36">
        <v>140082060</v>
      </c>
      <c r="D68" s="34"/>
      <c r="E68" s="37"/>
      <c r="F68" s="38">
        <f aca="true" t="shared" si="11" ref="F68:H69">F69</f>
        <v>236670</v>
      </c>
      <c r="G68" s="38">
        <f>G69</f>
        <v>236670</v>
      </c>
      <c r="H68" s="38">
        <f t="shared" si="11"/>
        <v>236670</v>
      </c>
      <c r="I68" s="56">
        <f t="shared" si="0"/>
        <v>100</v>
      </c>
    </row>
    <row r="69" spans="1:9" ht="15.75" customHeight="1">
      <c r="A69" s="33">
        <f t="shared" si="1"/>
        <v>52</v>
      </c>
      <c r="B69" s="65" t="s">
        <v>204</v>
      </c>
      <c r="C69" s="36">
        <v>140082060</v>
      </c>
      <c r="D69" s="34">
        <v>500</v>
      </c>
      <c r="E69" s="37"/>
      <c r="F69" s="38">
        <f t="shared" si="11"/>
        <v>236670</v>
      </c>
      <c r="G69" s="38">
        <f>G70</f>
        <v>236670</v>
      </c>
      <c r="H69" s="38">
        <f t="shared" si="11"/>
        <v>236670</v>
      </c>
      <c r="I69" s="56">
        <f t="shared" si="0"/>
        <v>100</v>
      </c>
    </row>
    <row r="70" spans="1:9" ht="12.75">
      <c r="A70" s="33">
        <f t="shared" si="1"/>
        <v>53</v>
      </c>
      <c r="B70" s="32" t="s">
        <v>108</v>
      </c>
      <c r="C70" s="36">
        <v>140082060</v>
      </c>
      <c r="D70" s="33">
        <v>540</v>
      </c>
      <c r="E70" s="37"/>
      <c r="F70" s="39">
        <f aca="true" t="shared" si="12" ref="F70:H71">+F71</f>
        <v>236670</v>
      </c>
      <c r="G70" s="39">
        <f>+G71</f>
        <v>236670</v>
      </c>
      <c r="H70" s="39">
        <f t="shared" si="12"/>
        <v>236670</v>
      </c>
      <c r="I70" s="56">
        <f t="shared" si="0"/>
        <v>100</v>
      </c>
    </row>
    <row r="71" spans="1:9" ht="12.75">
      <c r="A71" s="33">
        <f t="shared" si="1"/>
        <v>54</v>
      </c>
      <c r="B71" s="32" t="s">
        <v>148</v>
      </c>
      <c r="C71" s="36">
        <v>140082060</v>
      </c>
      <c r="D71" s="34">
        <v>540</v>
      </c>
      <c r="E71" s="37" t="s">
        <v>149</v>
      </c>
      <c r="F71" s="39">
        <f t="shared" si="12"/>
        <v>236670</v>
      </c>
      <c r="G71" s="39">
        <f>+G72</f>
        <v>236670</v>
      </c>
      <c r="H71" s="39">
        <f t="shared" si="12"/>
        <v>236670</v>
      </c>
      <c r="I71" s="56">
        <f t="shared" si="0"/>
        <v>100</v>
      </c>
    </row>
    <row r="72" spans="1:9" ht="12.75">
      <c r="A72" s="33">
        <f t="shared" si="1"/>
        <v>55</v>
      </c>
      <c r="B72" s="32" t="s">
        <v>150</v>
      </c>
      <c r="C72" s="36">
        <v>140082060</v>
      </c>
      <c r="D72" s="34">
        <v>540</v>
      </c>
      <c r="E72" s="37" t="s">
        <v>151</v>
      </c>
      <c r="F72" s="38">
        <v>236670</v>
      </c>
      <c r="G72" s="38">
        <v>236670</v>
      </c>
      <c r="H72" s="38">
        <v>236670</v>
      </c>
      <c r="I72" s="56">
        <f t="shared" si="0"/>
        <v>100</v>
      </c>
    </row>
    <row r="73" spans="1:9" ht="27" customHeight="1">
      <c r="A73" s="33">
        <f t="shared" si="1"/>
        <v>56</v>
      </c>
      <c r="B73" s="46" t="s">
        <v>164</v>
      </c>
      <c r="C73" s="41">
        <v>8100000000</v>
      </c>
      <c r="D73" s="34"/>
      <c r="E73" s="37"/>
      <c r="F73" s="43">
        <f>F74</f>
        <v>2412974.55</v>
      </c>
      <c r="G73" s="43">
        <f aca="true" t="shared" si="13" ref="G73:G78">G74</f>
        <v>2432239.58</v>
      </c>
      <c r="H73" s="43">
        <f>H74</f>
        <v>2431007.58</v>
      </c>
      <c r="I73" s="56">
        <f t="shared" si="0"/>
        <v>99.94934709515746</v>
      </c>
    </row>
    <row r="74" spans="1:9" ht="25.5">
      <c r="A74" s="33">
        <f t="shared" si="1"/>
        <v>57</v>
      </c>
      <c r="B74" s="40" t="s">
        <v>258</v>
      </c>
      <c r="C74" s="41">
        <v>8110000000</v>
      </c>
      <c r="D74" s="33"/>
      <c r="E74" s="42"/>
      <c r="F74" s="43">
        <f>F89+F75+F84+F94</f>
        <v>2412974.55</v>
      </c>
      <c r="G74" s="43">
        <f>G89+G75+G84+G94</f>
        <v>2432239.58</v>
      </c>
      <c r="H74" s="43">
        <f>H89+H75+H84+H94</f>
        <v>2431007.58</v>
      </c>
      <c r="I74" s="56">
        <f t="shared" si="0"/>
        <v>99.94934709515746</v>
      </c>
    </row>
    <row r="75" spans="1:9" ht="81" customHeight="1">
      <c r="A75" s="33">
        <f t="shared" si="1"/>
        <v>58</v>
      </c>
      <c r="B75" s="35" t="s">
        <v>266</v>
      </c>
      <c r="C75" s="36">
        <v>8110051180</v>
      </c>
      <c r="D75" s="34"/>
      <c r="E75" s="37"/>
      <c r="F75" s="38">
        <f>F76+F80</f>
        <v>44787</v>
      </c>
      <c r="G75" s="38">
        <f>G76+G80</f>
        <v>49450</v>
      </c>
      <c r="H75" s="38">
        <f>H76+H80</f>
        <v>49450</v>
      </c>
      <c r="I75" s="56">
        <f t="shared" si="0"/>
        <v>100</v>
      </c>
    </row>
    <row r="76" spans="1:9" ht="89.25">
      <c r="A76" s="33">
        <f t="shared" si="1"/>
        <v>59</v>
      </c>
      <c r="B76" s="63" t="s">
        <v>205</v>
      </c>
      <c r="C76" s="36">
        <v>8110051180</v>
      </c>
      <c r="D76" s="34">
        <v>100</v>
      </c>
      <c r="E76" s="37"/>
      <c r="F76" s="38">
        <f aca="true" t="shared" si="14" ref="F76:H78">F77</f>
        <v>44787</v>
      </c>
      <c r="G76" s="38">
        <f t="shared" si="13"/>
        <v>47968.8</v>
      </c>
      <c r="H76" s="38">
        <f t="shared" si="14"/>
        <v>47968.8</v>
      </c>
      <c r="I76" s="56">
        <f t="shared" si="0"/>
        <v>100</v>
      </c>
    </row>
    <row r="77" spans="1:9" ht="38.25">
      <c r="A77" s="33">
        <f t="shared" si="1"/>
        <v>60</v>
      </c>
      <c r="B77" s="63" t="s">
        <v>200</v>
      </c>
      <c r="C77" s="36">
        <v>8110051180</v>
      </c>
      <c r="D77" s="34">
        <v>120</v>
      </c>
      <c r="E77" s="37"/>
      <c r="F77" s="38">
        <f t="shared" si="14"/>
        <v>44787</v>
      </c>
      <c r="G77" s="38">
        <f t="shared" si="13"/>
        <v>47968.8</v>
      </c>
      <c r="H77" s="38">
        <f t="shared" si="14"/>
        <v>47968.8</v>
      </c>
      <c r="I77" s="56">
        <f t="shared" si="0"/>
        <v>100</v>
      </c>
    </row>
    <row r="78" spans="1:9" ht="12.75">
      <c r="A78" s="33">
        <f t="shared" si="1"/>
        <v>61</v>
      </c>
      <c r="B78" s="35" t="s">
        <v>128</v>
      </c>
      <c r="C78" s="36">
        <v>8110051180</v>
      </c>
      <c r="D78" s="34">
        <v>120</v>
      </c>
      <c r="E78" s="37" t="s">
        <v>129</v>
      </c>
      <c r="F78" s="38">
        <f t="shared" si="14"/>
        <v>44787</v>
      </c>
      <c r="G78" s="38">
        <f t="shared" si="13"/>
        <v>47968.8</v>
      </c>
      <c r="H78" s="38">
        <f t="shared" si="14"/>
        <v>47968.8</v>
      </c>
      <c r="I78" s="56">
        <f t="shared" si="0"/>
        <v>100</v>
      </c>
    </row>
    <row r="79" spans="1:9" ht="25.5">
      <c r="A79" s="33">
        <f t="shared" si="1"/>
        <v>62</v>
      </c>
      <c r="B79" s="35" t="s">
        <v>130</v>
      </c>
      <c r="C79" s="36">
        <v>8110051180</v>
      </c>
      <c r="D79" s="34">
        <v>120</v>
      </c>
      <c r="E79" s="37" t="s">
        <v>131</v>
      </c>
      <c r="F79" s="66">
        <v>44787</v>
      </c>
      <c r="G79" s="66">
        <v>47968.8</v>
      </c>
      <c r="H79" s="67">
        <v>47968.8</v>
      </c>
      <c r="I79" s="56">
        <f t="shared" si="0"/>
        <v>100</v>
      </c>
    </row>
    <row r="80" spans="1:9" s="241" customFormat="1" ht="38.25">
      <c r="A80" s="33">
        <f t="shared" si="1"/>
        <v>63</v>
      </c>
      <c r="B80" s="63" t="s">
        <v>182</v>
      </c>
      <c r="C80" s="81">
        <v>8110051180</v>
      </c>
      <c r="D80" s="82">
        <v>200</v>
      </c>
      <c r="E80" s="83"/>
      <c r="F80" s="66">
        <f>F81</f>
        <v>0</v>
      </c>
      <c r="G80" s="66">
        <f>G81</f>
        <v>1481.2</v>
      </c>
      <c r="H80" s="66">
        <f>H81</f>
        <v>1481.2</v>
      </c>
      <c r="I80" s="56">
        <f t="shared" si="0"/>
        <v>100</v>
      </c>
    </row>
    <row r="81" spans="1:9" s="241" customFormat="1" ht="38.25">
      <c r="A81" s="33">
        <f t="shared" si="1"/>
        <v>64</v>
      </c>
      <c r="B81" s="63" t="s">
        <v>167</v>
      </c>
      <c r="C81" s="81">
        <v>8110051180</v>
      </c>
      <c r="D81" s="82">
        <v>240</v>
      </c>
      <c r="E81" s="83"/>
      <c r="F81" s="66">
        <f>F83</f>
        <v>0</v>
      </c>
      <c r="G81" s="66">
        <f>G82</f>
        <v>1481.2</v>
      </c>
      <c r="H81" s="66">
        <f>H82</f>
        <v>1481.2</v>
      </c>
      <c r="I81" s="56">
        <f t="shared" si="0"/>
        <v>100</v>
      </c>
    </row>
    <row r="82" spans="1:9" s="241" customFormat="1" ht="12.75">
      <c r="A82" s="33">
        <f t="shared" si="1"/>
        <v>65</v>
      </c>
      <c r="B82" s="63" t="s">
        <v>128</v>
      </c>
      <c r="C82" s="81">
        <v>8110051180</v>
      </c>
      <c r="D82" s="82">
        <v>240</v>
      </c>
      <c r="E82" s="83" t="s">
        <v>129</v>
      </c>
      <c r="F82" s="38">
        <f>F83</f>
        <v>0</v>
      </c>
      <c r="G82" s="38">
        <f aca="true" t="shared" si="15" ref="G82:G87">G83</f>
        <v>1481.2</v>
      </c>
      <c r="H82" s="38">
        <f>H83</f>
        <v>1481.2</v>
      </c>
      <c r="I82" s="56">
        <f t="shared" si="0"/>
        <v>100</v>
      </c>
    </row>
    <row r="83" spans="1:9" s="241" customFormat="1" ht="25.5">
      <c r="A83" s="33">
        <f t="shared" si="1"/>
        <v>66</v>
      </c>
      <c r="B83" s="63" t="s">
        <v>130</v>
      </c>
      <c r="C83" s="81">
        <v>8110051180</v>
      </c>
      <c r="D83" s="82">
        <v>240</v>
      </c>
      <c r="E83" s="83" t="s">
        <v>131</v>
      </c>
      <c r="F83" s="38">
        <v>0</v>
      </c>
      <c r="G83" s="38">
        <v>1481.2</v>
      </c>
      <c r="H83" s="38">
        <v>1481.2</v>
      </c>
      <c r="I83" s="56">
        <f aca="true" t="shared" si="16" ref="I83:I113">H83/G83*100</f>
        <v>100</v>
      </c>
    </row>
    <row r="84" spans="1:9" ht="102">
      <c r="A84" s="33">
        <f aca="true" t="shared" si="17" ref="A84:A112">A83+1</f>
        <v>67</v>
      </c>
      <c r="B84" s="35" t="s">
        <v>265</v>
      </c>
      <c r="C84" s="36">
        <v>8110075140</v>
      </c>
      <c r="D84" s="34"/>
      <c r="E84" s="37"/>
      <c r="F84" s="38">
        <f aca="true" t="shared" si="18" ref="F84:H87">F85</f>
        <v>208</v>
      </c>
      <c r="G84" s="38">
        <f t="shared" si="15"/>
        <v>232</v>
      </c>
      <c r="H84" s="38">
        <f t="shared" si="18"/>
        <v>0</v>
      </c>
      <c r="I84" s="56">
        <f t="shared" si="16"/>
        <v>0</v>
      </c>
    </row>
    <row r="85" spans="1:9" ht="38.25">
      <c r="A85" s="33">
        <f t="shared" si="17"/>
        <v>68</v>
      </c>
      <c r="B85" s="40" t="s">
        <v>182</v>
      </c>
      <c r="C85" s="36">
        <v>8110075140</v>
      </c>
      <c r="D85" s="34">
        <v>200</v>
      </c>
      <c r="E85" s="37"/>
      <c r="F85" s="38">
        <f t="shared" si="18"/>
        <v>208</v>
      </c>
      <c r="G85" s="38">
        <f t="shared" si="15"/>
        <v>232</v>
      </c>
      <c r="H85" s="38">
        <f t="shared" si="18"/>
        <v>0</v>
      </c>
      <c r="I85" s="56">
        <f t="shared" si="16"/>
        <v>0</v>
      </c>
    </row>
    <row r="86" spans="1:9" ht="38.25">
      <c r="A86" s="33">
        <f t="shared" si="17"/>
        <v>69</v>
      </c>
      <c r="B86" s="40" t="s">
        <v>167</v>
      </c>
      <c r="C86" s="36">
        <v>8110075140</v>
      </c>
      <c r="D86" s="34">
        <v>240</v>
      </c>
      <c r="E86" s="37"/>
      <c r="F86" s="38">
        <f t="shared" si="18"/>
        <v>208</v>
      </c>
      <c r="G86" s="38">
        <f t="shared" si="15"/>
        <v>232</v>
      </c>
      <c r="H86" s="38">
        <f t="shared" si="18"/>
        <v>0</v>
      </c>
      <c r="I86" s="56">
        <f t="shared" si="16"/>
        <v>0</v>
      </c>
    </row>
    <row r="87" spans="1:9" ht="12.75">
      <c r="A87" s="33">
        <f t="shared" si="17"/>
        <v>70</v>
      </c>
      <c r="B87" s="35" t="s">
        <v>118</v>
      </c>
      <c r="C87" s="36">
        <v>8110075140</v>
      </c>
      <c r="D87" s="34">
        <v>240</v>
      </c>
      <c r="E87" s="37" t="s">
        <v>119</v>
      </c>
      <c r="F87" s="38">
        <f t="shared" si="18"/>
        <v>208</v>
      </c>
      <c r="G87" s="38">
        <f t="shared" si="15"/>
        <v>232</v>
      </c>
      <c r="H87" s="38">
        <f t="shared" si="18"/>
        <v>0</v>
      </c>
      <c r="I87" s="56">
        <f t="shared" si="16"/>
        <v>0</v>
      </c>
    </row>
    <row r="88" spans="1:9" ht="25.5">
      <c r="A88" s="33">
        <f t="shared" si="17"/>
        <v>71</v>
      </c>
      <c r="B88" s="35" t="s">
        <v>126</v>
      </c>
      <c r="C88" s="36">
        <v>8110075140</v>
      </c>
      <c r="D88" s="34">
        <v>240</v>
      </c>
      <c r="E88" s="37" t="s">
        <v>127</v>
      </c>
      <c r="F88" s="38">
        <v>208</v>
      </c>
      <c r="G88" s="38">
        <v>232</v>
      </c>
      <c r="H88" s="38">
        <v>0</v>
      </c>
      <c r="I88" s="56">
        <f t="shared" si="16"/>
        <v>0</v>
      </c>
    </row>
    <row r="89" spans="1:9" ht="18.75" customHeight="1">
      <c r="A89" s="33">
        <f t="shared" si="17"/>
        <v>72</v>
      </c>
      <c r="B89" s="35" t="s">
        <v>260</v>
      </c>
      <c r="C89" s="36">
        <v>8110080050</v>
      </c>
      <c r="D89" s="37"/>
      <c r="E89" s="37"/>
      <c r="F89" s="39">
        <f aca="true" t="shared" si="19" ref="F89:H92">F90</f>
        <v>1000</v>
      </c>
      <c r="G89" s="39">
        <f>G90</f>
        <v>1000</v>
      </c>
      <c r="H89" s="39">
        <f t="shared" si="19"/>
        <v>0</v>
      </c>
      <c r="I89" s="56">
        <f t="shared" si="16"/>
        <v>0</v>
      </c>
    </row>
    <row r="90" spans="1:9" ht="17.25" customHeight="1">
      <c r="A90" s="33">
        <f t="shared" si="17"/>
        <v>73</v>
      </c>
      <c r="B90" s="35" t="s">
        <v>168</v>
      </c>
      <c r="C90" s="36">
        <v>8110080050</v>
      </c>
      <c r="D90" s="37" t="s">
        <v>170</v>
      </c>
      <c r="E90" s="37"/>
      <c r="F90" s="43">
        <f t="shared" si="19"/>
        <v>1000</v>
      </c>
      <c r="G90" s="43">
        <f>G91</f>
        <v>1000</v>
      </c>
      <c r="H90" s="43">
        <f t="shared" si="19"/>
        <v>0</v>
      </c>
      <c r="I90" s="56">
        <f t="shared" si="16"/>
        <v>0</v>
      </c>
    </row>
    <row r="91" spans="1:9" ht="16.5" customHeight="1">
      <c r="A91" s="33">
        <f t="shared" si="17"/>
        <v>74</v>
      </c>
      <c r="B91" s="35" t="s">
        <v>171</v>
      </c>
      <c r="C91" s="36">
        <v>8110080050</v>
      </c>
      <c r="D91" s="37" t="s">
        <v>172</v>
      </c>
      <c r="E91" s="37"/>
      <c r="F91" s="39">
        <f t="shared" si="19"/>
        <v>1000</v>
      </c>
      <c r="G91" s="39">
        <f>G92</f>
        <v>1000</v>
      </c>
      <c r="H91" s="39">
        <f t="shared" si="19"/>
        <v>0</v>
      </c>
      <c r="I91" s="56">
        <f t="shared" si="16"/>
        <v>0</v>
      </c>
    </row>
    <row r="92" spans="1:9" ht="16.5" customHeight="1">
      <c r="A92" s="33">
        <f t="shared" si="17"/>
        <v>75</v>
      </c>
      <c r="B92" s="35" t="s">
        <v>118</v>
      </c>
      <c r="C92" s="36">
        <v>8110080050</v>
      </c>
      <c r="D92" s="37" t="s">
        <v>172</v>
      </c>
      <c r="E92" s="37" t="s">
        <v>119</v>
      </c>
      <c r="F92" s="39">
        <f t="shared" si="19"/>
        <v>1000</v>
      </c>
      <c r="G92" s="39">
        <f>G93</f>
        <v>1000</v>
      </c>
      <c r="H92" s="39">
        <f t="shared" si="19"/>
        <v>0</v>
      </c>
      <c r="I92" s="56">
        <f t="shared" si="16"/>
        <v>0</v>
      </c>
    </row>
    <row r="93" spans="1:9" ht="12.75">
      <c r="A93" s="33">
        <f t="shared" si="17"/>
        <v>76</v>
      </c>
      <c r="B93" s="35" t="s">
        <v>124</v>
      </c>
      <c r="C93" s="36">
        <v>8110080050</v>
      </c>
      <c r="D93" s="33">
        <v>870</v>
      </c>
      <c r="E93" s="42" t="s">
        <v>125</v>
      </c>
      <c r="F93" s="38">
        <v>1000</v>
      </c>
      <c r="G93" s="38">
        <v>1000</v>
      </c>
      <c r="H93" s="38">
        <v>0</v>
      </c>
      <c r="I93" s="56">
        <f t="shared" si="16"/>
        <v>0</v>
      </c>
    </row>
    <row r="94" spans="1:9" ht="66" customHeight="1">
      <c r="A94" s="33">
        <f t="shared" si="17"/>
        <v>77</v>
      </c>
      <c r="B94" s="63" t="s">
        <v>165</v>
      </c>
      <c r="C94" s="36">
        <v>8110080210</v>
      </c>
      <c r="D94" s="33"/>
      <c r="E94" s="42"/>
      <c r="F94" s="38">
        <f>+F95+F99+F103</f>
        <v>2366979.55</v>
      </c>
      <c r="G94" s="38">
        <f>+G95+G99+G103</f>
        <v>2381557.58</v>
      </c>
      <c r="H94" s="38">
        <f>+H95+H99+H103</f>
        <v>2381557.58</v>
      </c>
      <c r="I94" s="56">
        <f t="shared" si="16"/>
        <v>100</v>
      </c>
    </row>
    <row r="95" spans="1:9" ht="79.5" customHeight="1">
      <c r="A95" s="33">
        <f t="shared" si="17"/>
        <v>78</v>
      </c>
      <c r="B95" s="63" t="s">
        <v>205</v>
      </c>
      <c r="C95" s="36">
        <v>8110080210</v>
      </c>
      <c r="D95" s="34">
        <v>100</v>
      </c>
      <c r="E95" s="37"/>
      <c r="F95" s="39">
        <f aca="true" t="shared" si="20" ref="F95:H97">F96</f>
        <v>1914519</v>
      </c>
      <c r="G95" s="39">
        <f>G96</f>
        <v>1964970.28</v>
      </c>
      <c r="H95" s="39">
        <f t="shared" si="20"/>
        <v>1964970.28</v>
      </c>
      <c r="I95" s="56">
        <f t="shared" si="16"/>
        <v>100</v>
      </c>
    </row>
    <row r="96" spans="1:9" ht="38.25">
      <c r="A96" s="33">
        <f t="shared" si="17"/>
        <v>79</v>
      </c>
      <c r="B96" s="40" t="s">
        <v>200</v>
      </c>
      <c r="C96" s="36">
        <v>8110080210</v>
      </c>
      <c r="D96" s="33">
        <v>120</v>
      </c>
      <c r="E96" s="42"/>
      <c r="F96" s="43">
        <f t="shared" si="20"/>
        <v>1914519</v>
      </c>
      <c r="G96" s="43">
        <f>G97</f>
        <v>1964970.28</v>
      </c>
      <c r="H96" s="43">
        <f t="shared" si="20"/>
        <v>1964970.28</v>
      </c>
      <c r="I96" s="56">
        <f t="shared" si="16"/>
        <v>100</v>
      </c>
    </row>
    <row r="97" spans="1:9" ht="15" customHeight="1">
      <c r="A97" s="33">
        <f t="shared" si="17"/>
        <v>80</v>
      </c>
      <c r="B97" s="35" t="s">
        <v>118</v>
      </c>
      <c r="C97" s="36">
        <v>8110080210</v>
      </c>
      <c r="D97" s="33">
        <v>120</v>
      </c>
      <c r="E97" s="42" t="s">
        <v>119</v>
      </c>
      <c r="F97" s="43">
        <f t="shared" si="20"/>
        <v>1914519</v>
      </c>
      <c r="G97" s="43">
        <f>G98</f>
        <v>1964970.28</v>
      </c>
      <c r="H97" s="43">
        <f t="shared" si="20"/>
        <v>1964970.28</v>
      </c>
      <c r="I97" s="56">
        <f t="shared" si="16"/>
        <v>100</v>
      </c>
    </row>
    <row r="98" spans="1:9" ht="63.75" customHeight="1">
      <c r="A98" s="33">
        <f t="shared" si="17"/>
        <v>81</v>
      </c>
      <c r="B98" s="63" t="s">
        <v>122</v>
      </c>
      <c r="C98" s="36">
        <v>8110080210</v>
      </c>
      <c r="D98" s="34">
        <v>120</v>
      </c>
      <c r="E98" s="37" t="s">
        <v>123</v>
      </c>
      <c r="F98" s="43">
        <v>1914519</v>
      </c>
      <c r="G98" s="43">
        <v>1964970.28</v>
      </c>
      <c r="H98" s="43">
        <v>1964970.28</v>
      </c>
      <c r="I98" s="56">
        <f t="shared" si="16"/>
        <v>100</v>
      </c>
    </row>
    <row r="99" spans="1:9" ht="38.25">
      <c r="A99" s="33">
        <f t="shared" si="17"/>
        <v>82</v>
      </c>
      <c r="B99" s="40" t="s">
        <v>182</v>
      </c>
      <c r="C99" s="36">
        <v>8110080210</v>
      </c>
      <c r="D99" s="33">
        <v>200</v>
      </c>
      <c r="E99" s="42"/>
      <c r="F99" s="43">
        <f aca="true" t="shared" si="21" ref="F99:H100">F100</f>
        <v>449321.55</v>
      </c>
      <c r="G99" s="43">
        <f aca="true" t="shared" si="22" ref="G99:G105">G100</f>
        <v>413448.3</v>
      </c>
      <c r="H99" s="43">
        <f t="shared" si="21"/>
        <v>413448.3</v>
      </c>
      <c r="I99" s="56">
        <f t="shared" si="16"/>
        <v>100</v>
      </c>
    </row>
    <row r="100" spans="1:9" ht="38.25">
      <c r="A100" s="33">
        <f t="shared" si="17"/>
        <v>83</v>
      </c>
      <c r="B100" s="40" t="s">
        <v>167</v>
      </c>
      <c r="C100" s="36">
        <v>8110080210</v>
      </c>
      <c r="D100" s="33">
        <v>240</v>
      </c>
      <c r="E100" s="42"/>
      <c r="F100" s="43">
        <f t="shared" si="21"/>
        <v>449321.55</v>
      </c>
      <c r="G100" s="43">
        <f t="shared" si="22"/>
        <v>413448.3</v>
      </c>
      <c r="H100" s="43">
        <f t="shared" si="21"/>
        <v>413448.3</v>
      </c>
      <c r="I100" s="56">
        <f t="shared" si="16"/>
        <v>100</v>
      </c>
    </row>
    <row r="101" spans="1:9" ht="12.75">
      <c r="A101" s="33">
        <f t="shared" si="17"/>
        <v>84</v>
      </c>
      <c r="B101" s="35" t="s">
        <v>118</v>
      </c>
      <c r="C101" s="36">
        <v>8110080210</v>
      </c>
      <c r="D101" s="33">
        <v>240</v>
      </c>
      <c r="E101" s="42" t="s">
        <v>119</v>
      </c>
      <c r="F101" s="68">
        <f>+F102</f>
        <v>449321.55</v>
      </c>
      <c r="G101" s="68">
        <f>+G102</f>
        <v>413448.3</v>
      </c>
      <c r="H101" s="68">
        <f>+H102</f>
        <v>413448.3</v>
      </c>
      <c r="I101" s="56">
        <f t="shared" si="16"/>
        <v>100</v>
      </c>
    </row>
    <row r="102" spans="1:9" ht="66" customHeight="1">
      <c r="A102" s="33">
        <f t="shared" si="17"/>
        <v>85</v>
      </c>
      <c r="B102" s="63" t="s">
        <v>122</v>
      </c>
      <c r="C102" s="36">
        <v>8110080210</v>
      </c>
      <c r="D102" s="34">
        <v>240</v>
      </c>
      <c r="E102" s="37" t="s">
        <v>123</v>
      </c>
      <c r="F102" s="43">
        <v>449321.55</v>
      </c>
      <c r="G102" s="43">
        <v>413448.3</v>
      </c>
      <c r="H102" s="43">
        <v>413448.3</v>
      </c>
      <c r="I102" s="56">
        <f t="shared" si="16"/>
        <v>100</v>
      </c>
    </row>
    <row r="103" spans="1:9" ht="12.75">
      <c r="A103" s="33">
        <f t="shared" si="17"/>
        <v>86</v>
      </c>
      <c r="B103" s="40" t="s">
        <v>168</v>
      </c>
      <c r="C103" s="36">
        <v>8110080210</v>
      </c>
      <c r="D103" s="33">
        <v>800</v>
      </c>
      <c r="E103" s="42"/>
      <c r="F103" s="43">
        <f aca="true" t="shared" si="23" ref="F103:H105">F104</f>
        <v>3139</v>
      </c>
      <c r="G103" s="43">
        <f t="shared" si="22"/>
        <v>3139</v>
      </c>
      <c r="H103" s="43">
        <f t="shared" si="23"/>
        <v>3139</v>
      </c>
      <c r="I103" s="56">
        <f t="shared" si="16"/>
        <v>100</v>
      </c>
    </row>
    <row r="104" spans="1:9" ht="25.5">
      <c r="A104" s="33">
        <f t="shared" si="17"/>
        <v>87</v>
      </c>
      <c r="B104" s="40" t="s">
        <v>169</v>
      </c>
      <c r="C104" s="36">
        <v>8110080210</v>
      </c>
      <c r="D104" s="33">
        <v>850</v>
      </c>
      <c r="E104" s="42"/>
      <c r="F104" s="43">
        <f t="shared" si="23"/>
        <v>3139</v>
      </c>
      <c r="G104" s="43">
        <f t="shared" si="22"/>
        <v>3139</v>
      </c>
      <c r="H104" s="43">
        <f t="shared" si="23"/>
        <v>3139</v>
      </c>
      <c r="I104" s="56">
        <f t="shared" si="16"/>
        <v>100</v>
      </c>
    </row>
    <row r="105" spans="1:9" ht="12.75">
      <c r="A105" s="33">
        <f t="shared" si="17"/>
        <v>88</v>
      </c>
      <c r="B105" s="35" t="s">
        <v>118</v>
      </c>
      <c r="C105" s="36">
        <v>8110080210</v>
      </c>
      <c r="D105" s="33">
        <v>850</v>
      </c>
      <c r="E105" s="42" t="s">
        <v>119</v>
      </c>
      <c r="F105" s="43">
        <f t="shared" si="23"/>
        <v>3139</v>
      </c>
      <c r="G105" s="43">
        <f t="shared" si="22"/>
        <v>3139</v>
      </c>
      <c r="H105" s="43">
        <f t="shared" si="23"/>
        <v>3139</v>
      </c>
      <c r="I105" s="56">
        <f t="shared" si="16"/>
        <v>100</v>
      </c>
    </row>
    <row r="106" spans="1:9" ht="66" customHeight="1">
      <c r="A106" s="33">
        <f t="shared" si="17"/>
        <v>89</v>
      </c>
      <c r="B106" s="63" t="s">
        <v>122</v>
      </c>
      <c r="C106" s="36">
        <v>8110080210</v>
      </c>
      <c r="D106" s="33">
        <v>850</v>
      </c>
      <c r="E106" s="42" t="s">
        <v>123</v>
      </c>
      <c r="F106" s="38">
        <v>3139</v>
      </c>
      <c r="G106" s="38">
        <v>3139</v>
      </c>
      <c r="H106" s="38">
        <v>3139</v>
      </c>
      <c r="I106" s="56">
        <f t="shared" si="16"/>
        <v>100</v>
      </c>
    </row>
    <row r="107" spans="1:9" ht="25.5">
      <c r="A107" s="33">
        <f t="shared" si="17"/>
        <v>90</v>
      </c>
      <c r="B107" s="35" t="s">
        <v>160</v>
      </c>
      <c r="C107" s="36">
        <v>9110000000</v>
      </c>
      <c r="D107" s="34"/>
      <c r="E107" s="37"/>
      <c r="F107" s="39">
        <f>F110</f>
        <v>940190</v>
      </c>
      <c r="G107" s="39">
        <f>G110</f>
        <v>940189.82</v>
      </c>
      <c r="H107" s="39">
        <f>H110</f>
        <v>940189.82</v>
      </c>
      <c r="I107" s="56">
        <f t="shared" si="16"/>
        <v>100</v>
      </c>
    </row>
    <row r="108" spans="1:9" ht="81" customHeight="1">
      <c r="A108" s="33">
        <f t="shared" si="17"/>
        <v>91</v>
      </c>
      <c r="B108" s="63" t="s">
        <v>161</v>
      </c>
      <c r="C108" s="36">
        <v>9110080210</v>
      </c>
      <c r="D108" s="34"/>
      <c r="E108" s="37"/>
      <c r="F108" s="39">
        <f aca="true" t="shared" si="24" ref="F108:H110">F109</f>
        <v>940190</v>
      </c>
      <c r="G108" s="39">
        <f>G109</f>
        <v>940189.82</v>
      </c>
      <c r="H108" s="39">
        <f t="shared" si="24"/>
        <v>940189.82</v>
      </c>
      <c r="I108" s="56">
        <f t="shared" si="16"/>
        <v>100</v>
      </c>
    </row>
    <row r="109" spans="1:9" ht="75" customHeight="1">
      <c r="A109" s="33">
        <f t="shared" si="17"/>
        <v>92</v>
      </c>
      <c r="B109" s="63" t="s">
        <v>205</v>
      </c>
      <c r="C109" s="36">
        <v>9110080210</v>
      </c>
      <c r="D109" s="34">
        <v>100</v>
      </c>
      <c r="E109" s="37"/>
      <c r="F109" s="39">
        <f t="shared" si="24"/>
        <v>940190</v>
      </c>
      <c r="G109" s="39">
        <f>G110</f>
        <v>940189.82</v>
      </c>
      <c r="H109" s="39">
        <f t="shared" si="24"/>
        <v>940189.82</v>
      </c>
      <c r="I109" s="56">
        <f t="shared" si="16"/>
        <v>100</v>
      </c>
    </row>
    <row r="110" spans="1:9" ht="38.25">
      <c r="A110" s="33">
        <f t="shared" si="17"/>
        <v>93</v>
      </c>
      <c r="B110" s="40" t="s">
        <v>200</v>
      </c>
      <c r="C110" s="36">
        <v>9110080210</v>
      </c>
      <c r="D110" s="33">
        <v>120</v>
      </c>
      <c r="E110" s="42"/>
      <c r="F110" s="43">
        <f t="shared" si="24"/>
        <v>940190</v>
      </c>
      <c r="G110" s="43">
        <f>G111</f>
        <v>940189.82</v>
      </c>
      <c r="H110" s="43">
        <f t="shared" si="24"/>
        <v>940189.82</v>
      </c>
      <c r="I110" s="56">
        <f t="shared" si="16"/>
        <v>100</v>
      </c>
    </row>
    <row r="111" spans="1:9" ht="12.75">
      <c r="A111" s="33">
        <f t="shared" si="17"/>
        <v>94</v>
      </c>
      <c r="B111" s="35" t="s">
        <v>118</v>
      </c>
      <c r="C111" s="36">
        <v>9110080210</v>
      </c>
      <c r="D111" s="33">
        <v>120</v>
      </c>
      <c r="E111" s="42" t="s">
        <v>119</v>
      </c>
      <c r="F111" s="43">
        <f>F112</f>
        <v>940190</v>
      </c>
      <c r="G111" s="43">
        <f>G112</f>
        <v>940189.82</v>
      </c>
      <c r="H111" s="43">
        <f>H112</f>
        <v>940189.82</v>
      </c>
      <c r="I111" s="56">
        <f t="shared" si="16"/>
        <v>100</v>
      </c>
    </row>
    <row r="112" spans="1:9" ht="51">
      <c r="A112" s="33">
        <f t="shared" si="17"/>
        <v>95</v>
      </c>
      <c r="B112" s="63" t="s">
        <v>158</v>
      </c>
      <c r="C112" s="36">
        <v>9110080210</v>
      </c>
      <c r="D112" s="33">
        <v>120</v>
      </c>
      <c r="E112" s="37" t="s">
        <v>121</v>
      </c>
      <c r="F112" s="38">
        <v>940190</v>
      </c>
      <c r="G112" s="38">
        <v>940189.82</v>
      </c>
      <c r="H112" s="38">
        <v>940189.82</v>
      </c>
      <c r="I112" s="56">
        <f t="shared" si="16"/>
        <v>100</v>
      </c>
    </row>
    <row r="113" spans="1:9" ht="12.75">
      <c r="A113" s="33"/>
      <c r="B113" s="35" t="s">
        <v>112</v>
      </c>
      <c r="C113" s="69"/>
      <c r="D113" s="70"/>
      <c r="E113" s="34"/>
      <c r="F113" s="71">
        <f>F18+F74+F107</f>
        <v>3901090</v>
      </c>
      <c r="G113" s="71">
        <f>G18+G74+G107</f>
        <v>3893773.27</v>
      </c>
      <c r="H113" s="71">
        <f>H18+H74+H107</f>
        <v>3888948.64</v>
      </c>
      <c r="I113" s="56">
        <f t="shared" si="16"/>
        <v>99.87609370999662</v>
      </c>
    </row>
  </sheetData>
  <sheetProtection/>
  <mergeCells count="18">
    <mergeCell ref="I14:I16"/>
    <mergeCell ref="B11:H12"/>
    <mergeCell ref="C8:H8"/>
    <mergeCell ref="C9:H9"/>
    <mergeCell ref="A14:A16"/>
    <mergeCell ref="B14:B16"/>
    <mergeCell ref="C14:C16"/>
    <mergeCell ref="D14:D16"/>
    <mergeCell ref="E14:E16"/>
    <mergeCell ref="F14:F16"/>
    <mergeCell ref="G14:G16"/>
    <mergeCell ref="H14:H16"/>
    <mergeCell ref="C1:F1"/>
    <mergeCell ref="B2:F2"/>
    <mergeCell ref="B3:I3"/>
    <mergeCell ref="B4:I4"/>
    <mergeCell ref="B5:I5"/>
    <mergeCell ref="C7:H7"/>
  </mergeCells>
  <printOptions/>
  <pageMargins left="0.35433070866141736" right="0.35433070866141736" top="0.35433070866141736" bottom="0.1968503937007874" header="0.2755905511811024" footer="0.11811023622047245"/>
  <pageSetup fitToHeight="0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2" sqref="A12"/>
    </sheetView>
  </sheetViews>
  <sheetFormatPr defaultColWidth="8.875" defaultRowHeight="12.75"/>
  <cols>
    <col min="1" max="1" width="4.375" style="2" customWidth="1"/>
    <col min="2" max="2" width="0.37109375" style="2" hidden="1" customWidth="1"/>
    <col min="3" max="3" width="3.625" style="2" hidden="1" customWidth="1"/>
    <col min="4" max="4" width="4.375" style="2" hidden="1" customWidth="1"/>
    <col min="5" max="5" width="6.125" style="2" hidden="1" customWidth="1"/>
    <col min="6" max="6" width="5.125" style="2" hidden="1" customWidth="1"/>
    <col min="7" max="7" width="37.75390625" style="2" customWidth="1"/>
    <col min="8" max="8" width="11.25390625" style="2" customWidth="1"/>
    <col min="9" max="10" width="12.00390625" style="2" customWidth="1"/>
    <col min="11" max="11" width="9.75390625" style="2" customWidth="1"/>
    <col min="12" max="16384" width="8.875" style="2" customWidth="1"/>
  </cols>
  <sheetData>
    <row r="1" spans="1:11" ht="12">
      <c r="A1" s="3"/>
      <c r="B1" s="3"/>
      <c r="C1" s="234"/>
      <c r="D1" s="234"/>
      <c r="E1" s="234"/>
      <c r="F1" s="234"/>
      <c r="G1" s="234"/>
      <c r="H1" s="3"/>
      <c r="I1" s="3"/>
      <c r="J1" s="234" t="s">
        <v>206</v>
      </c>
      <c r="K1" s="234"/>
    </row>
    <row r="2" spans="1:11" ht="12.75">
      <c r="A2" s="3"/>
      <c r="B2" s="3"/>
      <c r="C2" s="4"/>
      <c r="D2" s="234"/>
      <c r="E2" s="234"/>
      <c r="F2" s="234"/>
      <c r="G2" s="234"/>
      <c r="H2" s="235" t="s">
        <v>228</v>
      </c>
      <c r="I2" s="235"/>
      <c r="J2" s="235"/>
      <c r="K2" s="235"/>
    </row>
    <row r="3" spans="1:11" ht="12.75">
      <c r="A3" s="3"/>
      <c r="B3" s="3"/>
      <c r="C3" s="4"/>
      <c r="D3" s="234"/>
      <c r="E3" s="234"/>
      <c r="F3" s="234"/>
      <c r="G3" s="234"/>
      <c r="H3" s="235" t="s">
        <v>207</v>
      </c>
      <c r="I3" s="235"/>
      <c r="J3" s="235"/>
      <c r="K3" s="235"/>
    </row>
    <row r="4" spans="1:11" ht="12">
      <c r="A4" s="3"/>
      <c r="B4" s="3"/>
      <c r="C4" s="234"/>
      <c r="D4" s="234"/>
      <c r="E4" s="234"/>
      <c r="F4" s="234"/>
      <c r="G4" s="234"/>
      <c r="H4" s="3"/>
      <c r="I4" s="3"/>
      <c r="J4" s="3"/>
      <c r="K4" s="3"/>
    </row>
    <row r="5" spans="1:11" ht="12.75" customHeight="1" hidden="1">
      <c r="A5" s="3"/>
      <c r="B5" s="3"/>
      <c r="C5" s="4"/>
      <c r="D5" s="234"/>
      <c r="E5" s="234"/>
      <c r="F5" s="234"/>
      <c r="G5" s="234"/>
      <c r="H5" s="3"/>
      <c r="I5" s="3"/>
      <c r="J5" s="3"/>
      <c r="K5" s="3"/>
    </row>
    <row r="6" spans="1:11" ht="12.75" customHeight="1" hidden="1">
      <c r="A6" s="3"/>
      <c r="B6" s="3"/>
      <c r="C6" s="4"/>
      <c r="D6" s="234"/>
      <c r="E6" s="234"/>
      <c r="F6" s="234"/>
      <c r="G6" s="234"/>
      <c r="H6" s="3"/>
      <c r="I6" s="3"/>
      <c r="J6" s="3"/>
      <c r="K6" s="3"/>
    </row>
    <row r="7" spans="1:11" ht="33" customHeight="1">
      <c r="A7" s="6"/>
      <c r="B7" s="6"/>
      <c r="C7" s="6"/>
      <c r="D7" s="236" t="s">
        <v>208</v>
      </c>
      <c r="E7" s="236"/>
      <c r="F7" s="236"/>
      <c r="G7" s="236"/>
      <c r="H7" s="236"/>
      <c r="I7" s="237"/>
      <c r="J7" s="237"/>
      <c r="K7" s="237"/>
    </row>
    <row r="8" spans="1:11" ht="74.25" customHeight="1">
      <c r="A8" s="7" t="s">
        <v>40</v>
      </c>
      <c r="B8" s="8" t="s">
        <v>209</v>
      </c>
      <c r="C8" s="7" t="s">
        <v>210</v>
      </c>
      <c r="D8" s="7" t="s">
        <v>211</v>
      </c>
      <c r="E8" s="7" t="s">
        <v>212</v>
      </c>
      <c r="F8" s="7" t="s">
        <v>213</v>
      </c>
      <c r="G8" s="9" t="s">
        <v>289</v>
      </c>
      <c r="H8" s="10" t="s">
        <v>20</v>
      </c>
      <c r="I8" s="10" t="s">
        <v>21</v>
      </c>
      <c r="J8" s="10" t="s">
        <v>22</v>
      </c>
      <c r="K8" s="10" t="s">
        <v>214</v>
      </c>
    </row>
    <row r="9" spans="1:11" ht="13.5" customHeight="1" hidden="1">
      <c r="A9" s="11">
        <v>1</v>
      </c>
      <c r="B9" s="11">
        <v>804</v>
      </c>
      <c r="C9" s="7"/>
      <c r="D9" s="238" t="s">
        <v>215</v>
      </c>
      <c r="E9" s="238"/>
      <c r="F9" s="238"/>
      <c r="G9" s="238"/>
      <c r="H9" s="11" t="e">
        <f>+H11+#REF!+#REF!+#REF!+#REF!+#REF!</f>
        <v>#REF!</v>
      </c>
      <c r="I9" s="11" t="e">
        <f>+I11+#REF!+#REF!+#REF!+#REF!+#REF!</f>
        <v>#REF!</v>
      </c>
      <c r="J9" s="11" t="e">
        <f>+J11+#REF!+#REF!+#REF!+#REF!+#REF!</f>
        <v>#REF!</v>
      </c>
      <c r="K9" s="11" t="e">
        <f>+K11+#REF!+#REF!+#REF!+#REF!+#REF!</f>
        <v>#REF!</v>
      </c>
    </row>
    <row r="10" spans="1:11" ht="18" customHeight="1" hidden="1">
      <c r="A10" s="11">
        <v>2</v>
      </c>
      <c r="B10" s="11">
        <v>804</v>
      </c>
      <c r="C10" s="12" t="s">
        <v>216</v>
      </c>
      <c r="D10" s="238" t="s">
        <v>118</v>
      </c>
      <c r="E10" s="238"/>
      <c r="F10" s="238"/>
      <c r="G10" s="238"/>
      <c r="H10" s="11" t="e">
        <f>H12+#REF!+#REF!+#REF!</f>
        <v>#REF!</v>
      </c>
      <c r="I10" s="11" t="e">
        <f>I12+#REF!+#REF!+#REF!</f>
        <v>#REF!</v>
      </c>
      <c r="J10" s="11" t="e">
        <f>J12+#REF!+#REF!+#REF!</f>
        <v>#REF!</v>
      </c>
      <c r="K10" s="11" t="e">
        <f>K12+#REF!+#REF!+#REF!</f>
        <v>#REF!</v>
      </c>
    </row>
    <row r="11" spans="1:11" s="1" customFormat="1" ht="18" customHeight="1">
      <c r="A11" s="13"/>
      <c r="B11" s="13">
        <v>804</v>
      </c>
      <c r="C11" s="14" t="s">
        <v>216</v>
      </c>
      <c r="D11" s="238">
        <v>1</v>
      </c>
      <c r="E11" s="238"/>
      <c r="F11" s="238"/>
      <c r="G11" s="238"/>
      <c r="H11" s="11">
        <v>2</v>
      </c>
      <c r="I11" s="11">
        <v>3</v>
      </c>
      <c r="J11" s="11">
        <v>4</v>
      </c>
      <c r="K11" s="19">
        <v>5</v>
      </c>
    </row>
    <row r="12" spans="1:11" ht="177" customHeight="1">
      <c r="A12" s="11">
        <v>1</v>
      </c>
      <c r="B12" s="13">
        <v>804</v>
      </c>
      <c r="C12" s="14" t="s">
        <v>216</v>
      </c>
      <c r="D12" s="14" t="s">
        <v>217</v>
      </c>
      <c r="E12" s="15"/>
      <c r="F12" s="15"/>
      <c r="G12" s="16" t="s">
        <v>280</v>
      </c>
      <c r="H12" s="17">
        <v>236670</v>
      </c>
      <c r="I12" s="17">
        <v>236670</v>
      </c>
      <c r="J12" s="17">
        <v>236670</v>
      </c>
      <c r="K12" s="18">
        <f>J12/I12</f>
        <v>1</v>
      </c>
    </row>
    <row r="13" spans="1:11" ht="12" customHeight="1">
      <c r="A13" s="11"/>
      <c r="B13" s="11">
        <v>804</v>
      </c>
      <c r="C13" s="12" t="s">
        <v>216</v>
      </c>
      <c r="D13" s="12" t="s">
        <v>217</v>
      </c>
      <c r="E13" s="7" t="s">
        <v>218</v>
      </c>
      <c r="F13" s="7"/>
      <c r="G13" s="9" t="s">
        <v>219</v>
      </c>
      <c r="H13" s="18">
        <f>H12</f>
        <v>236670</v>
      </c>
      <c r="I13" s="18">
        <f>I12</f>
        <v>236670</v>
      </c>
      <c r="J13" s="18">
        <f>J12</f>
        <v>236670</v>
      </c>
      <c r="K13" s="18">
        <v>100</v>
      </c>
    </row>
  </sheetData>
  <sheetProtection/>
  <mergeCells count="13">
    <mergeCell ref="D11:G11"/>
    <mergeCell ref="C4:G4"/>
    <mergeCell ref="D5:G5"/>
    <mergeCell ref="D6:G6"/>
    <mergeCell ref="D7:K7"/>
    <mergeCell ref="D9:G9"/>
    <mergeCell ref="D10:G10"/>
    <mergeCell ref="C1:G1"/>
    <mergeCell ref="J1:K1"/>
    <mergeCell ref="D2:G2"/>
    <mergeCell ref="H2:K2"/>
    <mergeCell ref="D3:G3"/>
    <mergeCell ref="H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User</cp:lastModifiedBy>
  <cp:lastPrinted>2022-04-29T06:11:06Z</cp:lastPrinted>
  <dcterms:created xsi:type="dcterms:W3CDTF">2010-12-02T07:50:49Z</dcterms:created>
  <dcterms:modified xsi:type="dcterms:W3CDTF">2022-04-29T06:12:09Z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D0D73112C00F4B9593D7CC339F40A2C5</vt:lpwstr>
  </property>
</Properties>
</file>