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57" activeTab="0"/>
  </bookViews>
  <sheets>
    <sheet name="текст" sheetId="1" r:id="rId1"/>
    <sheet name="прил 1 источники" sheetId="2" r:id="rId2"/>
    <sheet name="прил 2 ГАДы" sheetId="3" r:id="rId3"/>
    <sheet name="прил 4 доходы" sheetId="4" r:id="rId4"/>
    <sheet name="прил 5 РП" sheetId="5" r:id="rId5"/>
    <sheet name="прил 6 ведом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<sst xmlns="http://schemas.openxmlformats.org/spreadsheetml/2006/main" count="879" uniqueCount="407">
  <si>
    <t>Сумма на 2020 год</t>
  </si>
  <si>
    <t xml:space="preserve"> на 2018 и плановом периоде 2019-2020 годов.</t>
  </si>
  <si>
    <t>Доходы бюджета поселения на 2018 год и плановый период 2019-2020 годов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</si>
  <si>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</si>
  <si>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</si>
  <si>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</si>
  <si>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</si>
  <si>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</si>
  <si>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</si>
  <si>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</si>
  <si>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</si>
  <si>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</si>
  <si>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</si>
  <si>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                                           Российская Федерация</t>
  </si>
  <si>
    <t xml:space="preserve"> 2. Предельный объем расходов на обслуживание муниципального долга в Администрации Захаровского сельсовета не должен превышать: </t>
  </si>
  <si>
    <t xml:space="preserve"> 3. Установить предельный объем муниципального долга в Администрации Захаровского сельсовета в сумме:</t>
  </si>
  <si>
    <t xml:space="preserve">    28 435,00 рублей в 2018 году</t>
  </si>
  <si>
    <t xml:space="preserve">  30 865,00 рублей в 2019 году</t>
  </si>
  <si>
    <t xml:space="preserve"> 31 500,00 рублей в 2020 году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</si>
  <si>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</si>
  <si>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</si>
  <si>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810 1 08 04020 01 0000 110</t>
  </si>
  <si>
    <t>810 1 13 02000 00 0000 130</t>
  </si>
  <si>
    <t>810 1 13 02060 00 0000 130</t>
  </si>
  <si>
    <t>810 1 13 02065 10 0000 130</t>
  </si>
  <si>
    <t>810 2 02 00000 00 0000 000</t>
  </si>
  <si>
    <t>810 2 02 10000 00 0000 151</t>
  </si>
  <si>
    <t>810 2 02 15001 00 0000 151</t>
  </si>
  <si>
    <t>810 2 02 15001 10 0020 151</t>
  </si>
  <si>
    <t>810 2 02 15001 10 0030 151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</si>
  <si>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</si>
  <si>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</si>
  <si>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</si>
  <si>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</si>
  <si>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</si>
  <si>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</si>
  <si>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</si>
  <si>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</si>
  <si>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</si>
  <si>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</si>
  <si>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Захаровского сельсовета в рамках непрограммных расходов, отдельных органов местного самоуправления.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</si>
  <si>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</si>
  <si>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</si>
  <si>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</si>
  <si>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>Подпрограмма "Прочие мероприятия Захаровского сельсовета"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</si>
  <si>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</si>
  <si>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</si>
  <si>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Межбюджетные трансферты,передаваемые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по Администрации Захаровского сельсовета в рамках непрограммных расходов отдельных органов местного самоуправления</t>
  </si>
  <si>
    <t>Фукционирование администрации Захаровского сельсовета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</si>
  <si>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</si>
  <si>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</si>
  <si>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</si>
  <si>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Красноярский край Казачинский район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</si>
  <si>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</si>
  <si>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</si>
  <si>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Прочие мероприятия по благоустройству городских округов и поселений в рамках подпрограммы"Благоустройство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</si>
  <si>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к решению схода граждан Захаровского сельсовета</t>
  </si>
  <si>
    <t xml:space="preserve">  от 25.12.2017 № 24-61</t>
  </si>
  <si>
    <t>1 11 05025 10 0000 120</t>
  </si>
  <si>
    <t>Доходы от сдачи в аренду имущества,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</si>
  <si>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</si>
  <si>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</si>
  <si>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собственности сельских поселениий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</si>
  <si>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</si>
  <si>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</si>
  <si>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</si>
  <si>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"27" февраля 2018г                             с.Захаровка                                                       №26-65</t>
  </si>
  <si>
    <t>2 02 49999 10 7492 151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</si>
  <si>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</si>
  <si>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</si>
  <si>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810 2 02 49999 10 7508 151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</si>
  <si>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</si>
  <si>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810 2 02 49999 10 7412 151</t>
  </si>
  <si>
    <t>810 2 02 49999 10 7492 151</t>
  </si>
  <si>
    <t>810 2 02 49999 10 1047 151</t>
  </si>
  <si>
    <t>Прочие межбюджетные трансферты,передаваемые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</si>
  <si>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810 2 02 49999 10 0002 151</t>
  </si>
  <si>
    <t>810 2 02 49999 10 0000 151</t>
  </si>
  <si>
    <t>810 2 02 49999 00 0000 151</t>
  </si>
  <si>
    <t>000 2 02 40000 00 0000 151</t>
  </si>
  <si>
    <t>Прочие межбюджетные трансферты передаваемые бюджетам сельских поселений</t>
  </si>
  <si>
    <t>810 2 02 35118 10 0000 151</t>
  </si>
  <si>
    <t>810 2 02 35118 00 0000 151</t>
  </si>
  <si>
    <t>810 2 02 30024 10 4901 151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</si>
  <si>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</si>
  <si>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810 2 02 30024 10 0000 151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</si>
  <si>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</si>
  <si>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810 2 02 30024 00 0000 151</t>
  </si>
  <si>
    <t>Субвенции местным бюджетам на выполнение передаваемых полномочий субъектов Российской Федерации</t>
  </si>
  <si>
    <t>000 2 02 30000 00 0000 151</t>
  </si>
  <si>
    <t>Субвенции бюджетам бюджетной системы Российской Федерации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</si>
  <si>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</si>
  <si>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Код классификации доходов бюджета</t>
  </si>
  <si>
    <t>0310</t>
  </si>
  <si>
    <t>01200S5080</t>
  </si>
  <si>
    <t>Закупка товаров, работ и услуг для обеспечения государственных (муниципальных) нужд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</si>
  <si>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</si>
  <si>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01200S4920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</si>
  <si>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</si>
  <si>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0120081090</t>
  </si>
  <si>
    <t>0120000000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</si>
  <si>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</si>
  <si>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</si>
  <si>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0120074920</t>
  </si>
  <si>
    <t>Реализация мероприятий направленных на повышение безопасности дорожного движения ,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</si>
  <si>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</si>
  <si>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</si>
  <si>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пожарной безопасности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</si>
  <si>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</si>
  <si>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</si>
  <si>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</si>
  <si>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8110010470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</si>
  <si>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</si>
  <si>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повышение размеров оплаты труда работников бюджетной сферы Красноярского края с 1 января 2018 года на 4 процента за счет средств краевого бюджета в рамках непрограмных расходов отдельных органов местного самоуправления</t>
  </si>
  <si>
    <t>9110010470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</si>
  <si>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</si>
  <si>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</si>
  <si>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</si>
  <si>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</si>
  <si>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</si>
  <si>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2 02 49999 10 7393 151</t>
  </si>
  <si>
    <t>Прочие межбюджетные трансферты, передаваемые бюджетам сельских поселений на  осуществление  дорожной деятельности в отношении автомобильных дорог общего пользования 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</si>
  <si>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2 02 49999 10 7412 151</t>
  </si>
  <si>
    <t>Прочие межбюджетные трансферты, передаваемые бюджетам 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</si>
  <si>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2 02 49999 10 7508 151</t>
  </si>
  <si>
    <t>Прочие межбюджетные трансферты, передаваемые бюджетам 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края"Развитие транспортной системы"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</si>
  <si>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</si>
  <si>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</si>
  <si>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</si>
  <si>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810 2 02 15001 10 0000 151</t>
  </si>
  <si>
    <t>Дотации бюджетам сельских поселений на выравнивание бюджетной обеспеченности</t>
  </si>
  <si>
    <t>к решения схода граждан Захаровского сельсовета</t>
  </si>
  <si>
    <t xml:space="preserve">  от 25.12.2017 №24-61 </t>
  </si>
  <si>
    <t>Доходы бюджета поселения  2019 года</t>
  </si>
  <si>
    <t>Доходы бюджета поселения  2020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</si>
  <si>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2018 год и плановый период 2019-2020 годов</t>
  </si>
  <si>
    <t>Ведомственная структура расходов бюджета поселения  на 2018 год и плановый период 2019-2020 годы</t>
  </si>
  <si>
    <t>Наименование кода классификации доходов бюджета</t>
  </si>
  <si>
    <t>Доходы бюджета поселения  2018 года</t>
  </si>
  <si>
    <t>ВСЕГО</t>
  </si>
  <si>
    <t>1 08 04020 01 1000 110</t>
  </si>
  <si>
    <t>2 07 05020 10 0000 180</t>
  </si>
  <si>
    <t>2 07 05030 10 0000 180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</si>
  <si>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</si>
  <si>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</si>
  <si>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</si>
  <si>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</si>
  <si>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</si>
  <si>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</si>
  <si>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</si>
  <si>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</si>
  <si>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</si>
  <si>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</si>
  <si>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</si>
  <si>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</si>
  <si>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</si>
  <si>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</si>
  <si>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</si>
  <si>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</si>
  <si>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</si>
  <si>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</si>
  <si>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</si>
  <si>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 xml:space="preserve">Источники внутреннего финансирования дефицита 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</si>
  <si>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</si>
  <si>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</si>
  <si>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</si>
  <si>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</si>
  <si>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</si>
  <si>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</si>
  <si>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</si>
  <si>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</si>
  <si>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</si>
  <si>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</si>
  <si>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</si>
  <si>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</si>
  <si>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</si>
  <si>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</si>
  <si>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</si>
  <si>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</si>
  <si>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</si>
  <si>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</si>
  <si>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</si>
  <si>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</si>
  <si>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</si>
  <si>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</si>
  <si>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</si>
  <si>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</si>
  <si>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</si>
  <si>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000 1 13 00000 10 0000 130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</si>
  <si>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</si>
  <si>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</si>
  <si>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</si>
  <si>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182 1 06 06040 00 0000 110</t>
  </si>
  <si>
    <t>Земельный налог с физических лиц</t>
  </si>
  <si>
    <t>182 1 06 06043 10 0000 110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</si>
  <si>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</si>
  <si>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</si>
  <si>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</si>
  <si>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</si>
  <si>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</si>
  <si>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Приложение №6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</si>
  <si>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</si>
  <si>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</si>
  <si>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</si>
  <si>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</si>
  <si>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</si>
  <si>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</si>
  <si>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</si>
  <si>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</si>
  <si>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</si>
  <si>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</si>
  <si>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</si>
  <si>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</si>
  <si>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</si>
  <si>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</si>
  <si>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</si>
  <si>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</si>
  <si>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</si>
  <si>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</si>
  <si>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</si>
  <si>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</si>
  <si>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</si>
  <si>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</si>
  <si>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</si>
  <si>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</si>
  <si>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</si>
  <si>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</si>
  <si>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</si>
  <si>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</si>
  <si>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</si>
  <si>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</si>
  <si>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</si>
  <si>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</si>
  <si>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</si>
  <si>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</si>
  <si>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</si>
  <si>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</si>
  <si>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</si>
  <si>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</si>
  <si>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</si>
  <si>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</si>
  <si>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</si>
  <si>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</si>
  <si>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</si>
  <si>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</si>
  <si>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</si>
  <si>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</si>
  <si>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</si>
  <si>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</si>
  <si>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 xml:space="preserve"> от 25.12.2017 г № 24-61</t>
  </si>
  <si>
    <t>НАЦИОНАЛЬНАЯ БЕЗОПАСНОСТЬ И ПРАВООХРАНИТЕЛЬНАЯ ДЕЯТЕЛЬНОСТЬ</t>
  </si>
  <si>
    <t>8110051180</t>
  </si>
  <si>
    <t>339 251 рубль в 2019 году</t>
  </si>
  <si>
    <t xml:space="preserve"> 339 521,00 рубль в 2020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</si>
  <si>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</si>
  <si>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</si>
  <si>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</si>
  <si>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</si>
  <si>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</si>
  <si>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</si>
  <si>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</si>
  <si>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</si>
  <si>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</si>
  <si>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</si>
  <si>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</si>
  <si>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</si>
  <si>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Приложение № 4</t>
  </si>
  <si>
    <t>Национальная экономика</t>
  </si>
  <si>
    <t>04 00</t>
  </si>
  <si>
    <t>04 09</t>
  </si>
  <si>
    <t>01 00</t>
  </si>
  <si>
    <t>01 02</t>
  </si>
  <si>
    <t>01 04</t>
  </si>
  <si>
    <t>01 11</t>
  </si>
  <si>
    <t>01 13</t>
  </si>
  <si>
    <t>02 00</t>
  </si>
  <si>
    <t>02 03</t>
  </si>
  <si>
    <t>05 00</t>
  </si>
  <si>
    <t>05 03</t>
  </si>
  <si>
    <t>08 00</t>
  </si>
  <si>
    <t>08 01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</si>
  <si>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</si>
  <si>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</si>
  <si>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</si>
  <si>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</si>
  <si>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</si>
  <si>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</si>
  <si>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</si>
  <si>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</si>
  <si>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</si>
  <si>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</si>
  <si>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</si>
  <si>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</si>
  <si>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</si>
  <si>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</si>
  <si>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</si>
  <si>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Культура, кинематография                                                          </t>
  </si>
  <si>
    <t>Условно утвержденные расходы</t>
  </si>
  <si>
    <t>Код главного адми-нистра-тора</t>
  </si>
  <si>
    <t>1 17 01050 10 0000 180</t>
  </si>
  <si>
    <t>2 08 05000 10 0000 180</t>
  </si>
  <si>
    <t>Администрация  Новотроицкого сельсовета Казачинского района Красноярского края</t>
  </si>
  <si>
    <t>1 17 05050 10 0000 180</t>
  </si>
  <si>
    <t>Невыясненные поступления,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</si>
  <si>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</si>
  <si>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№ 2</t>
  </si>
  <si>
    <t>Перечень главных администраторов доходов бюджета поселения</t>
  </si>
  <si>
    <t>Сумма на 2019 год</t>
  </si>
  <si>
    <t>Сумма на 2018 год</t>
  </si>
  <si>
    <t xml:space="preserve"> 1.Установить верхний предел муниципального внутреннего долга по долговым обязательствам поселения:</t>
  </si>
  <si>
    <t>х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</si>
  <si>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</si>
  <si>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</si>
  <si>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</si>
  <si>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</si>
  <si>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</si>
  <si>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</si>
  <si>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</si>
  <si>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</si>
  <si>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</si>
  <si>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</si>
  <si>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</si>
  <si>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</si>
  <si>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</si>
  <si>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</si>
  <si>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</si>
  <si>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</si>
  <si>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</si>
  <si>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</si>
  <si>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</si>
  <si>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</si>
  <si>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</si>
  <si>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</si>
  <si>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</si>
  <si>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</si>
  <si>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</si>
  <si>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</si>
  <si>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</si>
  <si>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</si>
  <si>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</si>
  <si>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</si>
  <si>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</si>
  <si>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</si>
  <si>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</si>
  <si>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</si>
  <si>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</si>
  <si>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</si>
  <si>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</si>
  <si>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</si>
  <si>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</si>
  <si>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</si>
  <si>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</si>
  <si>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</si>
  <si>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(перерасчеты,недоимка и задолженность по соответствующему платежу, в том числе по отмененному)</t>
  </si>
  <si>
    <t>1 11 09045 10 0000 120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</si>
  <si>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</si>
  <si>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</si>
  <si>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</si>
  <si>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</si>
  <si>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</si>
  <si>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2 02 15001 10 0020 151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</si>
  <si>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</si>
  <si>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2 02 15001 10 0030 151</t>
  </si>
  <si>
    <t xml:space="preserve">Расходы на повышение размеров оплаты труда работников бюджетной сферы Красноярского края с 1 января 2018 года на 4 процента за счет средств </t>
  </si>
  <si>
    <t>"О внесении изменений в Решение схода граждан Захаровского сельсовета от 25 декабря 2017 года № 24-61 «О бюджете Захаровского сельсовета на 2018 год и плановый период 2019-2020 годов»</t>
  </si>
  <si>
    <t>Утвердить объем бюджетных ассигнований дорожного фонда Администрации Захаровского сельсовета  на 2018 год в сумме 150 590,80 рублей, на 2019 год в сумме 45 000,00 рублей, на 2020 год в сумме 46 100,00 рублей.</t>
  </si>
  <si>
    <t xml:space="preserve">  336 394,00 рубль в 2018 году</t>
  </si>
  <si>
    <t xml:space="preserve"> 1) Межбюджетные трансферты,передаваемые бюджетам муниципальных районов из бюджетов сельских поселений на осуществление полномочий по решению вопросов местного значения в области создания условий для организации досуга и обеспечение жителей сельского поселения услугами культуры 140 452,00 рубля ежегодно</t>
  </si>
  <si>
    <t>Статья 15. Иные межбюджетные трансферты</t>
  </si>
  <si>
    <r>
      <t>3)</t>
    </r>
    <r>
      <rPr>
        <sz val="14"/>
        <rFont val="Times New Roman"/>
        <family val="1"/>
      </rPr>
      <t>Статью 13. Муниципальный внутренний долг Администрации Захаровского сельсовета</t>
    </r>
  </si>
  <si>
    <r>
      <t>4)</t>
    </r>
    <r>
      <rPr>
        <sz val="14"/>
        <rFont val="Times New Roman"/>
        <family val="1"/>
      </rPr>
      <t xml:space="preserve"> Статью 15 изложить в следующей редакции:</t>
    </r>
  </si>
  <si>
    <r>
      <t xml:space="preserve">2) </t>
    </r>
    <r>
      <rPr>
        <sz val="14"/>
        <color indexed="8"/>
        <rFont val="Times New Roman"/>
        <family val="1"/>
      </rPr>
      <t>Статью 11. Дорожный фонд АдминистрацииЗахаровского сельсовета</t>
    </r>
  </si>
  <si>
    <r>
      <t>1)</t>
    </r>
    <r>
      <rPr>
        <sz val="14"/>
        <rFont val="Times New Roman"/>
        <family val="1"/>
      </rPr>
      <t>Статью 1 п 1 изложить в следующей редакции:</t>
    </r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</si>
  <si>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
6) Приложение 7 изложить в новой редакции согласно приложения №6 к настоящему решению                     </t>
  </si>
  <si>
    <t>28</t>
  </si>
  <si>
    <t>Статья 1.Внести  в Решение схода граждан Захаровского сельсовета от 25 декабря 2017 года № 24-61 «О бюджете Захаровского сельсовета на 2018 год и плановый период 2019-2020 годов»  следующие изменения</t>
  </si>
  <si>
    <t xml:space="preserve">    1)прогнозируемый общий объем доходов бюджета поселения  на 2018 год  в сумме 2 459 914,00 рублей, на 2019 год в сумме 2 298 795,00 рублей; на 2020 год в сумме 2 300 595,00 рублей.                                                                                                                       </t>
  </si>
  <si>
    <t xml:space="preserve">  2) общий объем расходов бюджета поселения на 2018 год в сумме 2 479 224,62 рубля; на 2019 год в сумме 2 298 795,00 рублей, в том числе условно утвержденные расходы в сумме 57470,00 рублей; на 2020 год в сумме 2 816 280,00 рублей, в том числе условно утвержденные расходы в сумме 115030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</si>
  <si>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3) дефицит бюджета поселения  на 2018 год  в сумме 19310,62 рублей,   на 2019 -2020 года  в сумме 0 рублей;</t>
  </si>
  <si>
    <t xml:space="preserve">     4) источники внутреннего финансирования дефицита бюджета поселений на 2018 год в сумме 19310,62 рублей, на 2019-2020 года  в сумме 0 рублей, согласно приложению 1 к настоящему Решению.</t>
  </si>
  <si>
    <r>
      <t xml:space="preserve">    5) </t>
    </r>
    <r>
      <rPr>
        <sz val="14"/>
        <rFont val="Times New Roman"/>
        <family val="1"/>
      </rPr>
      <t>Дополнить решение статьей 16 следующего содержания</t>
    </r>
    <r>
      <rPr>
        <b/>
        <sz val="14"/>
        <rFont val="Times New Roman"/>
        <family val="1"/>
      </rPr>
      <t xml:space="preserve">                                                                Статья 16. </t>
    </r>
    <r>
      <rPr>
        <sz val="14"/>
        <rFont val="Times New Roman"/>
        <family val="1"/>
      </rPr>
      <t>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2018 года.</t>
    </r>
  </si>
  <si>
    <t>Статья 2.</t>
  </si>
  <si>
    <t xml:space="preserve"> от 27 февраля 2018 г № 26-65    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</si>
  <si>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</si>
  <si>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</si>
  <si>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</si>
  <si>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        Приложение 4</t>
  </si>
  <si>
    <t xml:space="preserve"> от 27 февраля 2018 г № 26-65 </t>
  </si>
  <si>
    <t xml:space="preserve">  Приложение 5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</si>
  <si>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</si>
  <si>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 xml:space="preserve"> от 27.02.2018 г № 26-65</t>
  </si>
  <si>
    <t>Дотации бюджетам сельских поселений на выравнивание бюджетной обеспеченности из районного фонда финансовой поддержки</t>
  </si>
  <si>
    <t>2 02 35118 10 0000 151</t>
  </si>
  <si>
    <t>2 02 30024 10 4901 151</t>
  </si>
  <si>
    <t>2 02 30024 10 4902 151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</si>
  <si>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</si>
  <si>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</si>
  <si>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2 02 49999 10 0010 151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</si>
  <si>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</si>
  <si>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2 02 49999 10 0018 151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</si>
  <si>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</si>
  <si>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1. Утвердить основные характеристики бюджета поселения на 2018 год и плановый период на 2019 -2020 год.</t>
  </si>
  <si>
    <t xml:space="preserve"> на 1 января 2018 года по долговым обязательствам в сумме  0 рублей, в том числе по муниципальным гарантиям в сумме 0 рублей;</t>
  </si>
  <si>
    <t xml:space="preserve"> на 1 января 2019 года по долговым обязательствам в сумме 0 рублей, в том числе по муниципальным гарантиям в сумме 0 рублей;</t>
  </si>
  <si>
    <t xml:space="preserve"> на 1 января 2020 года по долговым обязательствам в сумме 0 рублей, в том числе по муниципальным гарантиям в сумме 0 рублей.</t>
  </si>
  <si>
    <t>бюджета поселения на 2018 и плановом периоде 2019-2020 годов.</t>
  </si>
  <si>
    <t>Сумма на 2018год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</si>
</sst>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24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177" fontId="6" fillId="2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14" fillId="24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179" fontId="14" fillId="0" borderId="10" xfId="0" applyNumberFormat="1" applyFont="1" applyBorder="1" applyAlignment="1">
      <alignment horizontal="center" vertical="center" wrapText="1"/>
    </xf>
    <xf numFmtId="179" fontId="14" fillId="24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20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0" fontId="8" fillId="0" borderId="0" xfId="0" applyNumberFormat="1" applyFont="1" applyFill="1" applyAlignment="1">
      <alignment horizontal="justify"/>
    </xf>
    <xf numFmtId="0" fontId="21" fillId="0" borderId="0" xfId="0" applyNumberFormat="1" applyFont="1" applyFill="1" applyAlignment="1">
      <alignment horizontal="justify"/>
    </xf>
    <xf numFmtId="0" fontId="22" fillId="0" borderId="0" xfId="0" applyNumberFormat="1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vertical="center"/>
    </xf>
    <xf numFmtId="49" fontId="6" fillId="0" borderId="22" xfId="0" applyNumberFormat="1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 indent="1"/>
    </xf>
    <xf numFmtId="0" fontId="6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77" fontId="14" fillId="0" borderId="12" xfId="62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77" fontId="14" fillId="0" borderId="14" xfId="62" applyNumberFormat="1" applyFont="1" applyBorder="1" applyAlignment="1">
      <alignment horizontal="center" vertical="center" wrapText="1"/>
    </xf>
    <xf numFmtId="177" fontId="14" fillId="0" borderId="15" xfId="62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14" fillId="0" borderId="14" xfId="53" applyNumberFormat="1" applyFont="1" applyFill="1" applyBorder="1" applyAlignment="1">
      <alignment horizontal="center" vertical="center" wrapText="1"/>
      <protection/>
    </xf>
    <xf numFmtId="49" fontId="14" fillId="0" borderId="15" xfId="53" applyNumberFormat="1" applyFont="1" applyFill="1" applyBorder="1" applyAlignment="1">
      <alignment horizontal="center" vertical="center" wrapText="1"/>
      <protection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9" fontId="14" fillId="0" borderId="15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14" fillId="0" borderId="12" xfId="62" applyNumberFormat="1" applyFont="1" applyFill="1" applyBorder="1" applyAlignment="1">
      <alignment horizontal="center" vertical="center" wrapText="1"/>
    </xf>
    <xf numFmtId="177" fontId="14" fillId="0" borderId="14" xfId="62" applyNumberFormat="1" applyFont="1" applyFill="1" applyBorder="1" applyAlignment="1">
      <alignment horizontal="center" vertical="center" wrapText="1"/>
    </xf>
    <xf numFmtId="177" fontId="14" fillId="0" borderId="15" xfId="62" applyNumberFormat="1" applyFont="1" applyFill="1" applyBorder="1" applyAlignment="1">
      <alignment horizontal="center" vertical="center" wrapText="1"/>
    </xf>
    <xf numFmtId="177" fontId="14" fillId="24" borderId="12" xfId="62" applyNumberFormat="1" applyFont="1" applyFill="1" applyBorder="1" applyAlignment="1">
      <alignment horizontal="center" vertical="center" wrapText="1"/>
    </xf>
    <xf numFmtId="177" fontId="14" fillId="24" borderId="14" xfId="62" applyNumberFormat="1" applyFont="1" applyFill="1" applyBorder="1" applyAlignment="1">
      <alignment horizontal="center" vertical="center" wrapText="1"/>
    </xf>
    <xf numFmtId="177" fontId="14" fillId="24" borderId="15" xfId="62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2" fontId="14" fillId="0" borderId="12" xfId="62" applyNumberFormat="1" applyFont="1" applyBorder="1" applyAlignment="1">
      <alignment horizontal="center" vertical="center" wrapText="1"/>
    </xf>
    <xf numFmtId="2" fontId="14" fillId="0" borderId="14" xfId="62" applyNumberFormat="1" applyFont="1" applyBorder="1" applyAlignment="1">
      <alignment horizontal="center" vertical="center" wrapText="1"/>
    </xf>
    <xf numFmtId="2" fontId="14" fillId="0" borderId="15" xfId="62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54" applyNumberFormat="1" applyFont="1" applyFill="1" applyBorder="1" applyAlignment="1">
      <alignment horizontal="left" vertical="center" wrapText="1"/>
      <protection/>
    </xf>
    <xf numFmtId="0" fontId="14" fillId="0" borderId="15" xfId="54" applyNumberFormat="1" applyFont="1" applyFill="1" applyBorder="1" applyAlignment="1">
      <alignment horizontal="left" vertical="center" wrapText="1"/>
      <protection/>
    </xf>
    <xf numFmtId="2" fontId="14" fillId="0" borderId="14" xfId="54" applyNumberFormat="1" applyFont="1" applyFill="1" applyBorder="1" applyAlignment="1">
      <alignment horizontal="left" vertical="center" wrapText="1"/>
      <protection/>
    </xf>
    <xf numFmtId="2" fontId="14" fillId="0" borderId="15" xfId="54" applyNumberFormat="1" applyFont="1" applyFill="1" applyBorder="1" applyAlignment="1">
      <alignment horizontal="left" vertical="center" wrapText="1"/>
      <protection/>
    </xf>
    <xf numFmtId="2" fontId="14" fillId="0" borderId="14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113.75390625" style="115" customWidth="1"/>
    <col min="2" max="16384" width="9.125" style="115" customWidth="1"/>
  </cols>
  <sheetData>
    <row r="1" ht="26.25" customHeight="1">
      <c r="A1" s="106" t="s">
        <v>13</v>
      </c>
    </row>
    <row r="2" ht="14.25" customHeight="1">
      <c r="A2" s="107" t="s">
        <v>52</v>
      </c>
    </row>
    <row r="3" ht="14.25" customHeight="1">
      <c r="A3" s="107" t="s">
        <v>12</v>
      </c>
    </row>
    <row r="4" ht="18.75">
      <c r="A4" s="107"/>
    </row>
    <row r="5" ht="18.75">
      <c r="A5" s="107"/>
    </row>
    <row r="6" ht="18" customHeight="1">
      <c r="A6" s="107" t="s">
        <v>229</v>
      </c>
    </row>
    <row r="7" ht="18.75">
      <c r="A7" s="107"/>
    </row>
    <row r="8" s="108" customFormat="1" ht="19.5" customHeight="1">
      <c r="A8" s="116" t="s">
        <v>66</v>
      </c>
    </row>
    <row r="9" ht="60.75" customHeight="1">
      <c r="A9" s="132" t="s">
        <v>364</v>
      </c>
    </row>
    <row r="10" ht="66" customHeight="1">
      <c r="A10" s="119" t="s">
        <v>375</v>
      </c>
    </row>
    <row r="11" ht="24.75" customHeight="1">
      <c r="A11" s="118" t="s">
        <v>372</v>
      </c>
    </row>
    <row r="12" ht="39" customHeight="1">
      <c r="A12" s="110" t="s">
        <v>401</v>
      </c>
    </row>
    <row r="13" ht="62.25" customHeight="1">
      <c r="A13" s="110" t="s">
        <v>376</v>
      </c>
    </row>
    <row r="14" ht="79.5" customHeight="1">
      <c r="A14" s="133" t="s">
        <v>377</v>
      </c>
    </row>
    <row r="15" ht="36.75" customHeight="1">
      <c r="A15" s="110" t="s">
        <v>378</v>
      </c>
    </row>
    <row r="16" ht="56.25" customHeight="1">
      <c r="A16" s="110" t="s">
        <v>379</v>
      </c>
    </row>
    <row r="17" ht="35.25" customHeight="1">
      <c r="A17" s="114" t="s">
        <v>371</v>
      </c>
    </row>
    <row r="18" ht="80.25" customHeight="1">
      <c r="A18" s="112" t="s">
        <v>365</v>
      </c>
    </row>
    <row r="19" ht="38.25" customHeight="1">
      <c r="A19" s="109" t="s">
        <v>369</v>
      </c>
    </row>
    <row r="20" ht="49.5" customHeight="1">
      <c r="A20" s="111" t="s">
        <v>309</v>
      </c>
    </row>
    <row r="21" ht="55.5" customHeight="1">
      <c r="A21" s="111" t="s">
        <v>402</v>
      </c>
    </row>
    <row r="22" ht="53.25" customHeight="1">
      <c r="A22" s="111" t="s">
        <v>403</v>
      </c>
    </row>
    <row r="23" ht="51" customHeight="1">
      <c r="A23" s="111" t="s">
        <v>404</v>
      </c>
    </row>
    <row r="24" ht="45.75" customHeight="1">
      <c r="A24" s="111" t="s">
        <v>14</v>
      </c>
    </row>
    <row r="25" ht="27" customHeight="1">
      <c r="A25" s="111" t="s">
        <v>366</v>
      </c>
    </row>
    <row r="26" ht="24" customHeight="1">
      <c r="A26" s="111" t="s">
        <v>252</v>
      </c>
    </row>
    <row r="27" ht="24" customHeight="1">
      <c r="A27" s="111" t="s">
        <v>253</v>
      </c>
    </row>
    <row r="28" ht="44.25" customHeight="1">
      <c r="A28" s="111" t="s">
        <v>15</v>
      </c>
    </row>
    <row r="29" ht="23.25" customHeight="1">
      <c r="A29" s="111" t="s">
        <v>16</v>
      </c>
    </row>
    <row r="30" ht="23.25" customHeight="1">
      <c r="A30" s="111" t="s">
        <v>17</v>
      </c>
    </row>
    <row r="31" ht="24.75" customHeight="1">
      <c r="A31" s="111" t="s">
        <v>18</v>
      </c>
    </row>
    <row r="32" ht="24.75" customHeight="1">
      <c r="A32" s="109" t="s">
        <v>370</v>
      </c>
    </row>
    <row r="33" ht="23.25" customHeight="1">
      <c r="A33" s="113" t="s">
        <v>368</v>
      </c>
    </row>
    <row r="34" ht="81.75" customHeight="1">
      <c r="A34" s="111" t="s">
        <v>367</v>
      </c>
    </row>
    <row r="35" ht="95.25" customHeight="1">
      <c r="A35" s="109" t="s">
        <v>380</v>
      </c>
    </row>
    <row r="36" ht="24.75" customHeight="1">
      <c r="A36" s="109" t="s">
        <v>381</v>
      </c>
    </row>
    <row r="37" ht="117" customHeight="1">
      <c r="A37" s="119" t="s">
        <v>373</v>
      </c>
    </row>
    <row r="38" ht="21" customHeight="1"/>
    <row r="39" ht="21" customHeight="1"/>
    <row r="40" ht="21" customHeight="1"/>
    <row r="41" ht="24.75" customHeight="1">
      <c r="A41" s="111" t="s">
        <v>19</v>
      </c>
    </row>
    <row r="52" ht="18.75">
      <c r="A52" s="116"/>
    </row>
    <row r="53" ht="18.75">
      <c r="A53" s="108"/>
    </row>
    <row r="59" ht="18.75">
      <c r="A59" s="108"/>
    </row>
    <row r="60" ht="18.75">
      <c r="A60" s="108"/>
    </row>
    <row r="61" ht="18.75">
      <c r="A61" s="117"/>
    </row>
    <row r="67" ht="18.75">
      <c r="A67" s="108"/>
    </row>
    <row r="68" ht="18.75">
      <c r="A68" s="108"/>
    </row>
    <row r="69" ht="18.75">
      <c r="A69" s="116"/>
    </row>
    <row r="70" ht="18.75">
      <c r="A70" s="108"/>
    </row>
    <row r="76" ht="18.75">
      <c r="A76" s="108"/>
    </row>
    <row r="77" ht="18.75">
      <c r="A77" s="108"/>
    </row>
    <row r="78" ht="13.5" customHeight="1">
      <c r="A78" s="117"/>
    </row>
    <row r="79" ht="12.75" customHeight="1" hidden="1"/>
    <row r="80" ht="51.75" customHeight="1"/>
    <row r="87" ht="18.75">
      <c r="A87" s="108"/>
    </row>
    <row r="88" ht="18.75">
      <c r="A88" s="108"/>
    </row>
    <row r="89" ht="18.75">
      <c r="A89" s="117"/>
    </row>
    <row r="95" ht="18.75">
      <c r="A95" s="108"/>
    </row>
    <row r="96" ht="18.75">
      <c r="A96" s="108"/>
    </row>
    <row r="97" ht="18.75">
      <c r="A97" s="108"/>
    </row>
    <row r="98" ht="18.75">
      <c r="A98" s="108"/>
    </row>
    <row r="99" ht="18.75">
      <c r="A99" s="108"/>
    </row>
    <row r="100" ht="18.75">
      <c r="A100" s="108"/>
    </row>
    <row r="101" ht="18.75">
      <c r="A101" s="108"/>
    </row>
    <row r="102" ht="18.75">
      <c r="A102" s="108"/>
    </row>
    <row r="103" ht="18.75">
      <c r="A103" s="108"/>
    </row>
    <row r="104" ht="18.75">
      <c r="A104" s="108"/>
    </row>
    <row r="105" ht="18.75">
      <c r="A105" s="108"/>
    </row>
    <row r="106" ht="18.75">
      <c r="A106" s="108"/>
    </row>
    <row r="107" ht="18.75">
      <c r="A107" s="108"/>
    </row>
    <row r="108" ht="18.75">
      <c r="A108" s="108"/>
    </row>
    <row r="109" ht="18.75">
      <c r="A109" s="108"/>
    </row>
  </sheetData>
  <sheetProtection/>
  <printOptions/>
  <pageMargins left="0.68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1.875" style="0" customWidth="1"/>
    <col min="5" max="5" width="12.25390625" style="0" customWidth="1"/>
    <col min="6" max="6" width="11.25390625" style="0" customWidth="1"/>
  </cols>
  <sheetData>
    <row r="1" spans="1:8" ht="12.75">
      <c r="A1" s="143" t="s">
        <v>383</v>
      </c>
      <c r="B1" s="143"/>
      <c r="C1" s="143"/>
      <c r="D1" s="143"/>
      <c r="E1" s="143"/>
      <c r="F1" s="143"/>
      <c r="G1" s="134"/>
      <c r="H1" s="134"/>
    </row>
    <row r="2" spans="1:8" ht="15.75" customHeight="1">
      <c r="A2" s="143" t="s">
        <v>56</v>
      </c>
      <c r="B2" s="143"/>
      <c r="C2" s="143"/>
      <c r="D2" s="143"/>
      <c r="E2" s="143"/>
      <c r="F2" s="143"/>
      <c r="G2" s="134"/>
      <c r="H2" s="134"/>
    </row>
    <row r="3" spans="1:8" ht="15.75" customHeight="1">
      <c r="A3" s="143" t="s">
        <v>382</v>
      </c>
      <c r="B3" s="143"/>
      <c r="C3" s="143"/>
      <c r="D3" s="143"/>
      <c r="E3" s="143"/>
      <c r="F3" s="143"/>
      <c r="G3" s="134"/>
      <c r="H3" s="134"/>
    </row>
    <row r="4" spans="1:6" ht="15">
      <c r="A4" s="145" t="s">
        <v>161</v>
      </c>
      <c r="B4" s="145"/>
      <c r="C4" s="145"/>
      <c r="D4" s="145"/>
      <c r="E4" s="145"/>
      <c r="F4" s="145"/>
    </row>
    <row r="5" spans="1:7" ht="15.75" customHeight="1">
      <c r="A5" s="146" t="s">
        <v>131</v>
      </c>
      <c r="B5" s="146"/>
      <c r="C5" s="146"/>
      <c r="D5" s="146"/>
      <c r="E5" s="146"/>
      <c r="F5" s="146"/>
      <c r="G5" s="12"/>
    </row>
    <row r="6" spans="1:6" ht="15.75" customHeight="1">
      <c r="A6" s="146" t="s">
        <v>57</v>
      </c>
      <c r="B6" s="146"/>
      <c r="C6" s="146"/>
      <c r="D6" s="146"/>
      <c r="E6" s="146"/>
      <c r="F6" s="146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4.25">
      <c r="A9" s="144" t="s">
        <v>162</v>
      </c>
      <c r="B9" s="144"/>
      <c r="C9" s="144"/>
      <c r="D9" s="144"/>
      <c r="E9" s="144"/>
      <c r="F9" s="144"/>
    </row>
    <row r="10" spans="1:6" ht="14.25">
      <c r="A10" s="144" t="s">
        <v>405</v>
      </c>
      <c r="B10" s="144"/>
      <c r="C10" s="144"/>
      <c r="D10" s="144"/>
      <c r="E10" s="144"/>
      <c r="F10" s="144"/>
    </row>
    <row r="11" spans="1:6" ht="15">
      <c r="A11" s="9"/>
      <c r="B11" s="9"/>
      <c r="C11" s="9"/>
      <c r="D11" s="9"/>
      <c r="E11" s="9"/>
      <c r="F11" s="9"/>
    </row>
    <row r="12" spans="1:6" ht="150">
      <c r="A12" s="10" t="s">
        <v>178</v>
      </c>
      <c r="B12" s="10" t="s">
        <v>337</v>
      </c>
      <c r="C12" s="16" t="s">
        <v>163</v>
      </c>
      <c r="D12" s="16" t="s">
        <v>406</v>
      </c>
      <c r="E12" s="16" t="s">
        <v>307</v>
      </c>
      <c r="F12" s="16" t="s">
        <v>0</v>
      </c>
    </row>
    <row r="13" spans="1:6" ht="15">
      <c r="A13" s="14"/>
      <c r="B13" s="16"/>
      <c r="C13" s="16"/>
      <c r="D13" s="16"/>
      <c r="E13" s="16"/>
      <c r="F13" s="16"/>
    </row>
    <row r="14" spans="1:6" ht="15">
      <c r="A14" s="17"/>
      <c r="B14" s="10">
        <v>1</v>
      </c>
      <c r="C14" s="10">
        <v>2</v>
      </c>
      <c r="D14" s="10">
        <v>5</v>
      </c>
      <c r="E14" s="10">
        <v>6</v>
      </c>
      <c r="F14" s="10"/>
    </row>
    <row r="15" spans="1:6" ht="29.25" customHeight="1" thickBot="1">
      <c r="A15" s="19">
        <v>1</v>
      </c>
      <c r="B15" s="10" t="s">
        <v>3</v>
      </c>
      <c r="C15" s="16" t="s">
        <v>326</v>
      </c>
      <c r="D15" s="71">
        <f>D16+D20</f>
        <v>19310.62000000011</v>
      </c>
      <c r="E15" s="71">
        <v>0</v>
      </c>
      <c r="F15" s="71">
        <v>0</v>
      </c>
    </row>
    <row r="16" spans="1:11" ht="30.75" customHeight="1" thickBot="1">
      <c r="A16" s="19">
        <v>2</v>
      </c>
      <c r="B16" s="10" t="s">
        <v>4</v>
      </c>
      <c r="C16" s="16" t="s">
        <v>327</v>
      </c>
      <c r="D16" s="97">
        <f aca="true" t="shared" si="0" ref="D16:F18">D17</f>
        <v>-2459914</v>
      </c>
      <c r="E16" s="98">
        <f t="shared" si="0"/>
        <v>-2298795</v>
      </c>
      <c r="F16" s="98">
        <f t="shared" si="0"/>
        <v>-2300595</v>
      </c>
      <c r="J16" s="15"/>
      <c r="K16" s="15"/>
    </row>
    <row r="17" spans="1:6" ht="27.75" customHeight="1" thickBot="1">
      <c r="A17" s="19">
        <v>3</v>
      </c>
      <c r="B17" s="10" t="s">
        <v>5</v>
      </c>
      <c r="C17" s="16" t="s">
        <v>328</v>
      </c>
      <c r="D17" s="97">
        <f t="shared" si="0"/>
        <v>-2459914</v>
      </c>
      <c r="E17" s="98">
        <f t="shared" si="0"/>
        <v>-2298795</v>
      </c>
      <c r="F17" s="98">
        <f t="shared" si="0"/>
        <v>-2300595</v>
      </c>
    </row>
    <row r="18" spans="1:6" ht="30.75" customHeight="1" thickBot="1">
      <c r="A18" s="19">
        <v>4</v>
      </c>
      <c r="B18" s="10" t="s">
        <v>6</v>
      </c>
      <c r="C18" s="16" t="s">
        <v>329</v>
      </c>
      <c r="D18" s="97">
        <f t="shared" si="0"/>
        <v>-2459914</v>
      </c>
      <c r="E18" s="98">
        <f t="shared" si="0"/>
        <v>-2298795</v>
      </c>
      <c r="F18" s="98">
        <f t="shared" si="0"/>
        <v>-2300595</v>
      </c>
    </row>
    <row r="19" spans="1:6" ht="49.5" customHeight="1" thickBot="1">
      <c r="A19" s="19">
        <v>5</v>
      </c>
      <c r="B19" s="10" t="s">
        <v>7</v>
      </c>
      <c r="C19" s="16" t="s">
        <v>330</v>
      </c>
      <c r="D19" s="99">
        <v>-2459914</v>
      </c>
      <c r="E19" s="98">
        <v>-2298795</v>
      </c>
      <c r="F19" s="98">
        <v>-2300595</v>
      </c>
    </row>
    <row r="20" spans="1:6" ht="35.25" customHeight="1" thickBot="1">
      <c r="A20" s="19">
        <v>6</v>
      </c>
      <c r="B20" s="10" t="s">
        <v>8</v>
      </c>
      <c r="C20" s="16" t="s">
        <v>331</v>
      </c>
      <c r="D20" s="99">
        <f>D21</f>
        <v>2479224.62</v>
      </c>
      <c r="E20" s="98">
        <f>E21</f>
        <v>2298795</v>
      </c>
      <c r="F20" s="98">
        <f aca="true" t="shared" si="1" ref="E20:F22">F21</f>
        <v>2300595</v>
      </c>
    </row>
    <row r="21" spans="1:6" ht="30.75" customHeight="1" thickBot="1">
      <c r="A21" s="19">
        <v>7</v>
      </c>
      <c r="B21" s="10" t="s">
        <v>9</v>
      </c>
      <c r="C21" s="16" t="s">
        <v>332</v>
      </c>
      <c r="D21" s="99">
        <f>D22</f>
        <v>2479224.62</v>
      </c>
      <c r="E21" s="98">
        <f>E22</f>
        <v>2298795</v>
      </c>
      <c r="F21" s="98">
        <f t="shared" si="1"/>
        <v>2300595</v>
      </c>
    </row>
    <row r="22" spans="1:6" ht="34.5" customHeight="1" thickBot="1">
      <c r="A22" s="19">
        <v>8</v>
      </c>
      <c r="B22" s="10" t="s">
        <v>10</v>
      </c>
      <c r="C22" s="16" t="s">
        <v>333</v>
      </c>
      <c r="D22" s="99">
        <f>D23</f>
        <v>2479224.62</v>
      </c>
      <c r="E22" s="98">
        <f t="shared" si="1"/>
        <v>2298795</v>
      </c>
      <c r="F22" s="98">
        <f t="shared" si="1"/>
        <v>2300595</v>
      </c>
    </row>
    <row r="23" spans="1:6" ht="36" customHeight="1" thickBot="1">
      <c r="A23" s="19">
        <v>9</v>
      </c>
      <c r="B23" s="10" t="s">
        <v>11</v>
      </c>
      <c r="C23" s="16" t="s">
        <v>334</v>
      </c>
      <c r="D23" s="99">
        <v>2479224.62</v>
      </c>
      <c r="E23" s="98">
        <v>2298795</v>
      </c>
      <c r="F23" s="98">
        <v>2300595</v>
      </c>
    </row>
    <row r="24" spans="1:6" ht="27" customHeight="1">
      <c r="A24" s="19">
        <v>10</v>
      </c>
      <c r="B24" s="10"/>
      <c r="C24" s="16" t="s">
        <v>166</v>
      </c>
      <c r="D24" s="71">
        <f>D19+D23</f>
        <v>19310.62000000011</v>
      </c>
      <c r="E24" s="71">
        <v>0</v>
      </c>
      <c r="F24" s="71"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1:F1"/>
    <mergeCell ref="A10:F10"/>
    <mergeCell ref="A4:F4"/>
    <mergeCell ref="A5:F5"/>
    <mergeCell ref="A6:F6"/>
    <mergeCell ref="A9:F9"/>
    <mergeCell ref="A2:F2"/>
    <mergeCell ref="A3:F3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5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22.125" style="0" customWidth="1"/>
    <col min="4" max="4" width="71.125" style="0" customWidth="1"/>
    <col min="5" max="5" width="5.625" style="0" customWidth="1"/>
    <col min="6" max="6" width="9.125" style="0" hidden="1" customWidth="1"/>
  </cols>
  <sheetData>
    <row r="1" spans="1:8" ht="12.75">
      <c r="A1" s="143" t="s">
        <v>384</v>
      </c>
      <c r="B1" s="143"/>
      <c r="C1" s="143"/>
      <c r="D1" s="143"/>
      <c r="E1" s="134"/>
      <c r="F1" s="134"/>
      <c r="G1" s="134"/>
      <c r="H1" s="134"/>
    </row>
    <row r="2" spans="1:8" ht="15.75" customHeight="1">
      <c r="A2" s="143" t="s">
        <v>56</v>
      </c>
      <c r="B2" s="143"/>
      <c r="C2" s="143"/>
      <c r="D2" s="143"/>
      <c r="E2" s="134"/>
      <c r="F2" s="134"/>
      <c r="G2" s="134"/>
      <c r="H2" s="134"/>
    </row>
    <row r="3" spans="1:8" ht="15.75" customHeight="1">
      <c r="A3" s="143" t="s">
        <v>382</v>
      </c>
      <c r="B3" s="143"/>
      <c r="C3" s="143"/>
      <c r="D3" s="143"/>
      <c r="E3" s="134"/>
      <c r="F3" s="134"/>
      <c r="G3" s="134"/>
      <c r="H3" s="134"/>
    </row>
    <row r="4" spans="1:4" ht="15">
      <c r="A4" s="145" t="s">
        <v>305</v>
      </c>
      <c r="B4" s="145"/>
      <c r="C4" s="145"/>
      <c r="D4" s="145"/>
    </row>
    <row r="5" spans="1:6" ht="12.75">
      <c r="A5" s="146" t="s">
        <v>56</v>
      </c>
      <c r="B5" s="146"/>
      <c r="C5" s="146"/>
      <c r="D5" s="146"/>
      <c r="E5" s="53"/>
      <c r="F5" s="53"/>
    </row>
    <row r="6" spans="1:6" ht="12.75">
      <c r="A6" s="146" t="s">
        <v>57</v>
      </c>
      <c r="B6" s="146"/>
      <c r="C6" s="146"/>
      <c r="D6" s="146"/>
      <c r="E6" s="53"/>
      <c r="F6" s="53"/>
    </row>
    <row r="7" spans="1:11" ht="16.5" customHeight="1">
      <c r="A7" s="40"/>
      <c r="B7" s="4"/>
      <c r="C7" s="152" t="s">
        <v>306</v>
      </c>
      <c r="D7" s="153"/>
      <c r="K7" s="12"/>
    </row>
    <row r="8" spans="1:11" ht="20.25" customHeight="1">
      <c r="A8" s="151" t="s">
        <v>1</v>
      </c>
      <c r="B8" s="151"/>
      <c r="C8" s="151"/>
      <c r="D8" s="151"/>
      <c r="K8" s="12"/>
    </row>
    <row r="9" spans="1:11" ht="15">
      <c r="A9" s="18"/>
      <c r="B9" s="4"/>
      <c r="C9" s="4"/>
      <c r="D9" s="4"/>
      <c r="K9" s="12"/>
    </row>
    <row r="10" spans="1:4" ht="12.75" customHeight="1">
      <c r="A10" s="147" t="s">
        <v>159</v>
      </c>
      <c r="B10" s="150" t="s">
        <v>298</v>
      </c>
      <c r="C10" s="147" t="s">
        <v>157</v>
      </c>
      <c r="D10" s="147" t="s">
        <v>158</v>
      </c>
    </row>
    <row r="11" spans="1:4" ht="28.5" customHeight="1">
      <c r="A11" s="148"/>
      <c r="B11" s="150"/>
      <c r="C11" s="148"/>
      <c r="D11" s="148"/>
    </row>
    <row r="12" spans="1:4" ht="14.25">
      <c r="A12" s="13">
        <v>1</v>
      </c>
      <c r="B12" s="13">
        <v>2</v>
      </c>
      <c r="C12" s="13">
        <v>3</v>
      </c>
      <c r="D12" s="13">
        <v>4</v>
      </c>
    </row>
    <row r="13" spans="1:4" ht="18" customHeight="1">
      <c r="A13" s="27"/>
      <c r="B13" s="27">
        <v>810</v>
      </c>
      <c r="C13" s="150" t="s">
        <v>197</v>
      </c>
      <c r="D13" s="150"/>
    </row>
    <row r="14" spans="1:4" ht="12.75" customHeight="1" hidden="1">
      <c r="A14" s="10">
        <v>1</v>
      </c>
      <c r="B14" s="10">
        <v>791</v>
      </c>
      <c r="C14" s="10" t="s">
        <v>299</v>
      </c>
      <c r="D14" s="10" t="s">
        <v>303</v>
      </c>
    </row>
    <row r="15" spans="1:4" ht="12.75" customHeight="1" hidden="1">
      <c r="A15" s="10">
        <v>2</v>
      </c>
      <c r="B15" s="10">
        <v>791</v>
      </c>
      <c r="C15" s="10" t="s">
        <v>300</v>
      </c>
      <c r="D15" s="16" t="s">
        <v>304</v>
      </c>
    </row>
    <row r="16" spans="1:4" ht="27.75" customHeight="1" hidden="1" thickBot="1">
      <c r="A16" s="10"/>
      <c r="B16" s="10">
        <v>824</v>
      </c>
      <c r="C16" s="149" t="s">
        <v>301</v>
      </c>
      <c r="D16" s="149"/>
    </row>
    <row r="17" spans="1:8" ht="64.5" customHeight="1">
      <c r="A17" s="10">
        <v>1</v>
      </c>
      <c r="B17" s="10">
        <v>810</v>
      </c>
      <c r="C17" s="91" t="s">
        <v>140</v>
      </c>
      <c r="D17" s="89" t="s">
        <v>353</v>
      </c>
      <c r="E17" s="41"/>
      <c r="F17" s="28"/>
      <c r="H17" s="28"/>
    </row>
    <row r="18" spans="1:8" ht="64.5" customHeight="1">
      <c r="A18" s="46">
        <v>2</v>
      </c>
      <c r="B18" s="46">
        <v>810</v>
      </c>
      <c r="C18" s="91" t="s">
        <v>312</v>
      </c>
      <c r="D18" s="90" t="s">
        <v>313</v>
      </c>
      <c r="E18" s="41"/>
      <c r="F18" s="28"/>
      <c r="H18" s="28"/>
    </row>
    <row r="19" spans="1:8" ht="52.5" customHeight="1">
      <c r="A19" s="46">
        <v>3</v>
      </c>
      <c r="B19" s="46">
        <v>810</v>
      </c>
      <c r="C19" s="91" t="s">
        <v>58</v>
      </c>
      <c r="D19" s="90" t="s">
        <v>60</v>
      </c>
      <c r="E19" s="41"/>
      <c r="F19" s="28"/>
      <c r="H19" s="28"/>
    </row>
    <row r="20" spans="1:8" ht="44.25" customHeight="1">
      <c r="A20" s="46">
        <v>4</v>
      </c>
      <c r="B20" s="46">
        <v>810</v>
      </c>
      <c r="C20" s="91" t="s">
        <v>61</v>
      </c>
      <c r="D20" s="90" t="s">
        <v>59</v>
      </c>
      <c r="E20" s="41"/>
      <c r="F20" s="28"/>
      <c r="H20" s="28"/>
    </row>
    <row r="21" spans="1:7" ht="42.75" customHeight="1">
      <c r="A21" s="10">
        <v>5</v>
      </c>
      <c r="B21" s="10">
        <v>810</v>
      </c>
      <c r="C21" s="91" t="s">
        <v>248</v>
      </c>
      <c r="D21" s="69" t="s">
        <v>255</v>
      </c>
      <c r="G21" s="28"/>
    </row>
    <row r="22" spans="1:7" ht="50.25" customHeight="1">
      <c r="A22" s="10">
        <v>6</v>
      </c>
      <c r="B22" s="10">
        <v>810</v>
      </c>
      <c r="C22" s="91" t="s">
        <v>354</v>
      </c>
      <c r="D22" s="90" t="s">
        <v>62</v>
      </c>
      <c r="G22" s="28"/>
    </row>
    <row r="23" spans="1:7" ht="30.75" customHeight="1">
      <c r="A23" s="10">
        <v>7</v>
      </c>
      <c r="B23" s="10">
        <v>810</v>
      </c>
      <c r="C23" s="91" t="s">
        <v>149</v>
      </c>
      <c r="D23" s="69" t="s">
        <v>314</v>
      </c>
      <c r="G23" s="28"/>
    </row>
    <row r="24" spans="1:4" ht="34.5" customHeight="1">
      <c r="A24" s="10">
        <v>8</v>
      </c>
      <c r="B24" s="10">
        <v>810</v>
      </c>
      <c r="C24" s="91" t="s">
        <v>150</v>
      </c>
      <c r="D24" s="90" t="s">
        <v>315</v>
      </c>
    </row>
    <row r="25" spans="1:4" ht="24.75" customHeight="1">
      <c r="A25" s="10">
        <v>9</v>
      </c>
      <c r="B25" s="10">
        <v>810</v>
      </c>
      <c r="C25" s="91" t="s">
        <v>151</v>
      </c>
      <c r="D25" s="94" t="s">
        <v>355</v>
      </c>
    </row>
    <row r="26" spans="1:4" ht="53.25" customHeight="1">
      <c r="A26" s="10">
        <v>10</v>
      </c>
      <c r="B26" s="10">
        <v>810</v>
      </c>
      <c r="C26" s="91" t="s">
        <v>152</v>
      </c>
      <c r="D26" s="90" t="s">
        <v>356</v>
      </c>
    </row>
    <row r="27" spans="1:4" ht="40.5" customHeight="1">
      <c r="A27" s="10">
        <v>11</v>
      </c>
      <c r="B27" s="10">
        <v>810</v>
      </c>
      <c r="C27" s="91" t="s">
        <v>63</v>
      </c>
      <c r="D27" s="90" t="s">
        <v>64</v>
      </c>
    </row>
    <row r="28" spans="1:4" ht="46.5" customHeight="1">
      <c r="A28" s="10">
        <v>12</v>
      </c>
      <c r="B28" s="10">
        <v>810</v>
      </c>
      <c r="C28" s="91" t="s">
        <v>153</v>
      </c>
      <c r="D28" s="90" t="s">
        <v>357</v>
      </c>
    </row>
    <row r="29" spans="1:4" ht="29.25" customHeight="1">
      <c r="A29" s="10">
        <v>13</v>
      </c>
      <c r="B29" s="10">
        <v>810</v>
      </c>
      <c r="C29" s="91" t="s">
        <v>154</v>
      </c>
      <c r="D29" s="90" t="s">
        <v>316</v>
      </c>
    </row>
    <row r="30" spans="1:4" ht="37.5" customHeight="1">
      <c r="A30" s="10">
        <v>14</v>
      </c>
      <c r="B30" s="10">
        <v>810</v>
      </c>
      <c r="C30" s="91" t="s">
        <v>155</v>
      </c>
      <c r="D30" s="90" t="s">
        <v>65</v>
      </c>
    </row>
    <row r="31" spans="1:4" ht="33" customHeight="1">
      <c r="A31" s="10">
        <v>15</v>
      </c>
      <c r="B31" s="10">
        <v>810</v>
      </c>
      <c r="C31" s="91" t="s">
        <v>156</v>
      </c>
      <c r="D31" s="90" t="s">
        <v>317</v>
      </c>
    </row>
    <row r="32" spans="1:4" ht="18" customHeight="1">
      <c r="A32" s="10">
        <v>16</v>
      </c>
      <c r="B32" s="10">
        <v>810</v>
      </c>
      <c r="C32" s="91" t="s">
        <v>299</v>
      </c>
      <c r="D32" s="90" t="s">
        <v>358</v>
      </c>
    </row>
    <row r="33" spans="1:4" ht="15" customHeight="1">
      <c r="A33" s="10">
        <v>17</v>
      </c>
      <c r="B33" s="10">
        <v>810</v>
      </c>
      <c r="C33" s="91" t="s">
        <v>302</v>
      </c>
      <c r="D33" s="90" t="s">
        <v>359</v>
      </c>
    </row>
    <row r="34" spans="1:4" ht="27" customHeight="1">
      <c r="A34" s="10">
        <v>18</v>
      </c>
      <c r="B34" s="10">
        <v>810</v>
      </c>
      <c r="C34" s="91" t="s">
        <v>360</v>
      </c>
      <c r="D34" s="90" t="s">
        <v>361</v>
      </c>
    </row>
    <row r="35" spans="1:4" ht="30.75" customHeight="1">
      <c r="A35" s="10">
        <v>19</v>
      </c>
      <c r="B35" s="10">
        <v>810</v>
      </c>
      <c r="C35" s="91" t="s">
        <v>362</v>
      </c>
      <c r="D35" s="69" t="s">
        <v>391</v>
      </c>
    </row>
    <row r="36" spans="1:4" ht="40.5" customHeight="1">
      <c r="A36" s="10">
        <v>20</v>
      </c>
      <c r="B36" s="10">
        <v>810</v>
      </c>
      <c r="C36" s="91" t="s">
        <v>393</v>
      </c>
      <c r="D36" s="85" t="s">
        <v>115</v>
      </c>
    </row>
    <row r="37" spans="1:4" s="41" customFormat="1" ht="41.25" customHeight="1">
      <c r="A37" s="102">
        <v>21</v>
      </c>
      <c r="B37" s="102">
        <v>810</v>
      </c>
      <c r="C37" s="48" t="s">
        <v>394</v>
      </c>
      <c r="D37" s="85" t="s">
        <v>116</v>
      </c>
    </row>
    <row r="38" spans="1:4" s="41" customFormat="1" ht="28.5" customHeight="1">
      <c r="A38" s="102">
        <v>22</v>
      </c>
      <c r="B38" s="102">
        <v>810</v>
      </c>
      <c r="C38" s="48" t="s">
        <v>392</v>
      </c>
      <c r="D38" s="85" t="s">
        <v>318</v>
      </c>
    </row>
    <row r="39" spans="1:4" s="41" customFormat="1" ht="31.5" customHeight="1">
      <c r="A39" s="102">
        <v>23</v>
      </c>
      <c r="B39" s="102">
        <v>810</v>
      </c>
      <c r="C39" s="48" t="s">
        <v>395</v>
      </c>
      <c r="D39" s="85" t="s">
        <v>396</v>
      </c>
    </row>
    <row r="40" spans="1:4" ht="28.5" customHeight="1" hidden="1">
      <c r="A40" s="42">
        <v>25</v>
      </c>
      <c r="B40" s="10">
        <v>802</v>
      </c>
      <c r="C40" s="91" t="s">
        <v>397</v>
      </c>
      <c r="D40" s="84" t="s">
        <v>398</v>
      </c>
    </row>
    <row r="41" spans="1:4" ht="56.25" customHeight="1">
      <c r="A41" s="10">
        <v>24</v>
      </c>
      <c r="B41" s="10">
        <v>810</v>
      </c>
      <c r="C41" s="91" t="s">
        <v>399</v>
      </c>
      <c r="D41" s="84" t="s">
        <v>117</v>
      </c>
    </row>
    <row r="42" spans="1:4" ht="56.25" customHeight="1">
      <c r="A42" s="10">
        <v>25</v>
      </c>
      <c r="B42" s="10">
        <v>810</v>
      </c>
      <c r="C42" s="91" t="s">
        <v>118</v>
      </c>
      <c r="D42" s="84" t="s">
        <v>119</v>
      </c>
    </row>
    <row r="43" spans="1:4" ht="65.25" customHeight="1">
      <c r="A43" s="10">
        <v>26</v>
      </c>
      <c r="B43" s="10">
        <v>810</v>
      </c>
      <c r="C43" s="91" t="s">
        <v>120</v>
      </c>
      <c r="D43" s="84" t="s">
        <v>121</v>
      </c>
    </row>
    <row r="44" spans="1:4" ht="1.5" customHeight="1" hidden="1">
      <c r="A44" s="10">
        <v>30</v>
      </c>
      <c r="B44" s="10">
        <v>802</v>
      </c>
      <c r="C44" s="48" t="s">
        <v>142</v>
      </c>
      <c r="D44" s="84" t="s">
        <v>319</v>
      </c>
    </row>
    <row r="45" spans="1:4" ht="8.25" customHeight="1" hidden="1">
      <c r="A45" s="87"/>
      <c r="B45" s="88"/>
      <c r="C45" s="48" t="s">
        <v>300</v>
      </c>
      <c r="D45" s="84" t="s">
        <v>400</v>
      </c>
    </row>
    <row r="46" spans="1:4" ht="62.25" customHeight="1">
      <c r="A46" s="10">
        <v>27</v>
      </c>
      <c r="B46" s="10">
        <v>810</v>
      </c>
      <c r="C46" s="91" t="s">
        <v>122</v>
      </c>
      <c r="D46" s="84" t="s">
        <v>123</v>
      </c>
    </row>
    <row r="47" spans="1:4" s="41" customFormat="1" ht="62.25" customHeight="1">
      <c r="A47" s="135" t="s">
        <v>374</v>
      </c>
      <c r="B47" s="102">
        <v>810</v>
      </c>
      <c r="C47" s="48" t="s">
        <v>67</v>
      </c>
      <c r="D47" s="85" t="s">
        <v>68</v>
      </c>
    </row>
    <row r="48" spans="1:4" ht="62.25" customHeight="1">
      <c r="A48" s="10">
        <v>29</v>
      </c>
      <c r="B48" s="10">
        <v>810</v>
      </c>
      <c r="C48" s="91" t="s">
        <v>124</v>
      </c>
      <c r="D48" s="84" t="s">
        <v>125</v>
      </c>
    </row>
    <row r="49" spans="1:4" ht="28.5" customHeight="1">
      <c r="A49" s="86">
        <v>30</v>
      </c>
      <c r="B49" s="95">
        <v>810</v>
      </c>
      <c r="C49" s="48" t="s">
        <v>141</v>
      </c>
      <c r="D49" s="84" t="s">
        <v>126</v>
      </c>
    </row>
    <row r="50" spans="1:4" ht="14.25" customHeight="1">
      <c r="A50" s="86">
        <v>31</v>
      </c>
      <c r="B50" s="95">
        <v>810</v>
      </c>
      <c r="C50" s="48" t="s">
        <v>142</v>
      </c>
      <c r="D50" s="84" t="s">
        <v>319</v>
      </c>
    </row>
    <row r="51" spans="1:4" ht="63.75" customHeight="1">
      <c r="A51" s="92">
        <v>32</v>
      </c>
      <c r="B51" s="95">
        <v>810</v>
      </c>
      <c r="C51" s="48" t="s">
        <v>300</v>
      </c>
      <c r="D51" s="84" t="s">
        <v>400</v>
      </c>
    </row>
    <row r="52" spans="1:4" ht="30.75" customHeight="1">
      <c r="A52" s="93">
        <v>33</v>
      </c>
      <c r="B52" s="96">
        <v>810</v>
      </c>
      <c r="C52" s="48" t="s">
        <v>195</v>
      </c>
      <c r="D52" s="38" t="s">
        <v>196</v>
      </c>
    </row>
    <row r="53" spans="1:4" ht="29.25" customHeight="1">
      <c r="A53" s="93">
        <v>34</v>
      </c>
      <c r="B53" s="96">
        <v>810</v>
      </c>
      <c r="C53" s="48" t="s">
        <v>127</v>
      </c>
      <c r="D53" s="38" t="s">
        <v>128</v>
      </c>
    </row>
    <row r="65" spans="3:4" ht="14.25">
      <c r="C65" s="4"/>
      <c r="D65" s="4"/>
    </row>
  </sheetData>
  <sheetProtection/>
  <mergeCells count="14">
    <mergeCell ref="A1:D1"/>
    <mergeCell ref="A2:D2"/>
    <mergeCell ref="A3:D3"/>
    <mergeCell ref="A10:A11"/>
    <mergeCell ref="B10:B11"/>
    <mergeCell ref="A5:D5"/>
    <mergeCell ref="A6:D6"/>
    <mergeCell ref="A4:D4"/>
    <mergeCell ref="A8:D8"/>
    <mergeCell ref="C7:D7"/>
    <mergeCell ref="C10:C11"/>
    <mergeCell ref="C16:D16"/>
    <mergeCell ref="D10:D11"/>
    <mergeCell ref="C13:D13"/>
  </mergeCells>
  <printOptions/>
  <pageMargins left="0.7874015748031497" right="0.1968503937007874" top="0.1968503937007874" bottom="0.1968503937007874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58"/>
  <sheetViews>
    <sheetView zoomScalePageLayoutView="0" workbookViewId="0" topLeftCell="A48">
      <selection activeCell="B56" sqref="B56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47.875" style="0" customWidth="1"/>
    <col min="4" max="4" width="10.75390625" style="0" customWidth="1"/>
    <col min="5" max="5" width="9.625" style="0" customWidth="1"/>
    <col min="6" max="6" width="10.25390625" style="0" customWidth="1"/>
    <col min="8" max="8" width="8.25390625" style="0" customWidth="1"/>
  </cols>
  <sheetData>
    <row r="1" spans="1:8" ht="12.75">
      <c r="A1" s="143" t="s">
        <v>385</v>
      </c>
      <c r="B1" s="143"/>
      <c r="C1" s="143"/>
      <c r="D1" s="143"/>
      <c r="E1" s="143"/>
      <c r="F1" s="143"/>
      <c r="G1" s="134"/>
      <c r="H1" s="134"/>
    </row>
    <row r="2" spans="1:8" ht="15.75" customHeight="1">
      <c r="A2" s="143" t="s">
        <v>56</v>
      </c>
      <c r="B2" s="143"/>
      <c r="C2" s="143"/>
      <c r="D2" s="143"/>
      <c r="E2" s="143"/>
      <c r="F2" s="143"/>
      <c r="G2" s="134"/>
      <c r="H2" s="134"/>
    </row>
    <row r="3" spans="1:8" ht="15.75" customHeight="1">
      <c r="A3" s="143" t="s">
        <v>382</v>
      </c>
      <c r="B3" s="143"/>
      <c r="C3" s="143"/>
      <c r="D3" s="143"/>
      <c r="E3" s="143"/>
      <c r="F3" s="143"/>
      <c r="G3" s="134"/>
      <c r="H3" s="134"/>
    </row>
    <row r="4" spans="1:9" ht="12.75" customHeight="1">
      <c r="A4" s="53" t="s">
        <v>165</v>
      </c>
      <c r="B4" s="53"/>
      <c r="C4" s="53"/>
      <c r="D4" s="146" t="s">
        <v>266</v>
      </c>
      <c r="E4" s="146"/>
      <c r="F4" s="146"/>
      <c r="G4" s="7"/>
      <c r="H4" s="7"/>
      <c r="I4" s="7"/>
    </row>
    <row r="5" spans="1:9" ht="14.25" customHeight="1">
      <c r="A5" s="146" t="s">
        <v>131</v>
      </c>
      <c r="B5" s="146"/>
      <c r="C5" s="146"/>
      <c r="D5" s="146"/>
      <c r="E5" s="146"/>
      <c r="F5" s="146"/>
      <c r="G5" s="7"/>
      <c r="H5" s="7"/>
      <c r="I5" s="7"/>
    </row>
    <row r="6" spans="1:9" ht="13.5" customHeight="1">
      <c r="A6" s="146" t="s">
        <v>132</v>
      </c>
      <c r="B6" s="146"/>
      <c r="C6" s="146"/>
      <c r="D6" s="146"/>
      <c r="E6" s="146"/>
      <c r="F6" s="146"/>
      <c r="G6" s="7"/>
      <c r="H6" s="7"/>
      <c r="I6" s="7"/>
    </row>
    <row r="7" spans="1:6" ht="10.5" customHeight="1">
      <c r="A7" s="5"/>
      <c r="B7" s="5"/>
      <c r="C7" s="5"/>
      <c r="D7" s="5"/>
      <c r="E7" s="5"/>
      <c r="F7" s="5"/>
    </row>
    <row r="8" spans="1:9" ht="15.75">
      <c r="A8" s="156" t="s">
        <v>2</v>
      </c>
      <c r="B8" s="156"/>
      <c r="C8" s="156"/>
      <c r="D8" s="156"/>
      <c r="E8" s="156"/>
      <c r="F8" s="156"/>
      <c r="G8" s="11"/>
      <c r="H8" s="11"/>
      <c r="I8" s="11"/>
    </row>
    <row r="9" spans="1:6" ht="15">
      <c r="A9" s="9" t="s">
        <v>180</v>
      </c>
      <c r="B9" s="9"/>
      <c r="C9" s="9"/>
      <c r="D9" s="158" t="s">
        <v>335</v>
      </c>
      <c r="E9" s="158"/>
      <c r="F9" s="158"/>
    </row>
    <row r="10" spans="1:6" ht="30" customHeight="1">
      <c r="A10" s="157" t="s">
        <v>178</v>
      </c>
      <c r="B10" s="155" t="s">
        <v>92</v>
      </c>
      <c r="C10" s="155" t="s">
        <v>137</v>
      </c>
      <c r="D10" s="155" t="s">
        <v>138</v>
      </c>
      <c r="E10" s="155" t="s">
        <v>133</v>
      </c>
      <c r="F10" s="155" t="s">
        <v>134</v>
      </c>
    </row>
    <row r="11" spans="1:6" ht="45" customHeight="1">
      <c r="A11" s="157"/>
      <c r="B11" s="155"/>
      <c r="C11" s="155"/>
      <c r="D11" s="155"/>
      <c r="E11" s="155"/>
      <c r="F11" s="155"/>
    </row>
    <row r="12" spans="1:6" ht="12.75" customHeight="1">
      <c r="A12" s="3"/>
      <c r="B12" s="2">
        <v>1</v>
      </c>
      <c r="C12" s="2">
        <v>2</v>
      </c>
      <c r="D12" s="2">
        <v>3</v>
      </c>
      <c r="E12" s="2">
        <v>4</v>
      </c>
      <c r="F12" s="2">
        <v>5</v>
      </c>
    </row>
    <row r="13" spans="1:6" ht="17.25" customHeight="1">
      <c r="A13" s="46">
        <v>1</v>
      </c>
      <c r="B13" s="66" t="s">
        <v>181</v>
      </c>
      <c r="C13" s="66" t="s">
        <v>182</v>
      </c>
      <c r="D13" s="68">
        <f>D14+D17+D23+D29+D32</f>
        <v>56870</v>
      </c>
      <c r="E13" s="68">
        <f>E14+E17+E23+E29+E32</f>
        <v>61730</v>
      </c>
      <c r="F13" s="68">
        <f>F14+F17+F23+F29+F32</f>
        <v>63000</v>
      </c>
    </row>
    <row r="14" spans="1:6" ht="20.25" customHeight="1">
      <c r="A14" s="46">
        <v>2</v>
      </c>
      <c r="B14" s="29" t="s">
        <v>183</v>
      </c>
      <c r="C14" s="29" t="s">
        <v>184</v>
      </c>
      <c r="D14" s="63">
        <f aca="true" t="shared" si="0" ref="D14:F15">D15</f>
        <v>4070</v>
      </c>
      <c r="E14" s="63">
        <f t="shared" si="0"/>
        <v>4230</v>
      </c>
      <c r="F14" s="63">
        <f t="shared" si="0"/>
        <v>4400</v>
      </c>
    </row>
    <row r="15" spans="1:6" ht="12.75">
      <c r="A15" s="46">
        <v>3</v>
      </c>
      <c r="B15" s="29" t="s">
        <v>185</v>
      </c>
      <c r="C15" s="29" t="s">
        <v>186</v>
      </c>
      <c r="D15" s="63">
        <f t="shared" si="0"/>
        <v>4070</v>
      </c>
      <c r="E15" s="63">
        <f t="shared" si="0"/>
        <v>4230</v>
      </c>
      <c r="F15" s="63">
        <f t="shared" si="0"/>
        <v>4400</v>
      </c>
    </row>
    <row r="16" spans="1:6" ht="69" customHeight="1">
      <c r="A16" s="46">
        <v>4</v>
      </c>
      <c r="B16" s="49" t="s">
        <v>261</v>
      </c>
      <c r="C16" s="29" t="s">
        <v>160</v>
      </c>
      <c r="D16" s="65">
        <v>4070</v>
      </c>
      <c r="E16" s="63">
        <v>4230</v>
      </c>
      <c r="F16" s="63">
        <v>4400</v>
      </c>
    </row>
    <row r="17" spans="1:6" ht="40.5" customHeight="1">
      <c r="A17" s="46">
        <v>5</v>
      </c>
      <c r="B17" s="49" t="s">
        <v>320</v>
      </c>
      <c r="C17" s="50" t="s">
        <v>167</v>
      </c>
      <c r="D17" s="65">
        <f>D18</f>
        <v>40300</v>
      </c>
      <c r="E17" s="63">
        <f>E18</f>
        <v>45000</v>
      </c>
      <c r="F17" s="63">
        <f>F18</f>
        <v>46100</v>
      </c>
    </row>
    <row r="18" spans="1:6" ht="29.25" customHeight="1">
      <c r="A18" s="46">
        <v>6</v>
      </c>
      <c r="B18" s="49" t="s">
        <v>321</v>
      </c>
      <c r="C18" s="43" t="s">
        <v>168</v>
      </c>
      <c r="D18" s="65">
        <f>D19+D20+D21+D22</f>
        <v>40300</v>
      </c>
      <c r="E18" s="63">
        <f>E19+E20+E21+E22</f>
        <v>45000</v>
      </c>
      <c r="F18" s="63">
        <f>F19+F20+F21+F22</f>
        <v>46100</v>
      </c>
    </row>
    <row r="19" spans="1:6" ht="64.5" customHeight="1">
      <c r="A19" s="46">
        <v>7</v>
      </c>
      <c r="B19" s="49" t="s">
        <v>322</v>
      </c>
      <c r="C19" s="51" t="s">
        <v>169</v>
      </c>
      <c r="D19" s="65">
        <v>15000</v>
      </c>
      <c r="E19" s="63">
        <v>16700</v>
      </c>
      <c r="F19" s="63">
        <v>17400</v>
      </c>
    </row>
    <row r="20" spans="1:6" ht="93.75" customHeight="1">
      <c r="A20" s="46">
        <v>8</v>
      </c>
      <c r="B20" s="49" t="s">
        <v>323</v>
      </c>
      <c r="C20" s="51" t="s">
        <v>170</v>
      </c>
      <c r="D20" s="65">
        <v>100</v>
      </c>
      <c r="E20" s="63">
        <v>100</v>
      </c>
      <c r="F20" s="63">
        <v>100</v>
      </c>
    </row>
    <row r="21" spans="1:6" ht="79.5" customHeight="1">
      <c r="A21" s="46">
        <v>9</v>
      </c>
      <c r="B21" s="49" t="s">
        <v>324</v>
      </c>
      <c r="C21" s="51" t="s">
        <v>171</v>
      </c>
      <c r="D21" s="65">
        <v>27500</v>
      </c>
      <c r="E21" s="63">
        <v>30500</v>
      </c>
      <c r="F21" s="63">
        <v>31600</v>
      </c>
    </row>
    <row r="22" spans="1:6" ht="81.75" customHeight="1">
      <c r="A22" s="46">
        <v>10</v>
      </c>
      <c r="B22" s="49" t="s">
        <v>325</v>
      </c>
      <c r="C22" s="51" t="s">
        <v>172</v>
      </c>
      <c r="D22" s="65">
        <v>-2300</v>
      </c>
      <c r="E22" s="63">
        <v>-2300</v>
      </c>
      <c r="F22" s="63">
        <v>-3000</v>
      </c>
    </row>
    <row r="23" spans="1:6" ht="17.25" customHeight="1">
      <c r="A23" s="46">
        <v>11</v>
      </c>
      <c r="B23" s="29" t="s">
        <v>187</v>
      </c>
      <c r="C23" s="45" t="s">
        <v>262</v>
      </c>
      <c r="D23" s="63">
        <f>D24</f>
        <v>8500</v>
      </c>
      <c r="E23" s="63">
        <f>E24</f>
        <v>8500</v>
      </c>
      <c r="F23" s="63">
        <f>F24</f>
        <v>8500</v>
      </c>
    </row>
    <row r="24" spans="1:6" ht="17.25" customHeight="1">
      <c r="A24" s="52">
        <v>12</v>
      </c>
      <c r="B24" s="29" t="s">
        <v>263</v>
      </c>
      <c r="C24" s="39" t="s">
        <v>264</v>
      </c>
      <c r="D24" s="64">
        <f>D25+D27</f>
        <v>8500</v>
      </c>
      <c r="E24" s="64">
        <f>E25+E27</f>
        <v>8500</v>
      </c>
      <c r="F24" s="64">
        <f>F25+F27</f>
        <v>8500</v>
      </c>
    </row>
    <row r="25" spans="1:6" ht="17.25" customHeight="1">
      <c r="A25" s="52">
        <v>13</v>
      </c>
      <c r="B25" s="29" t="s">
        <v>349</v>
      </c>
      <c r="C25" s="39" t="s">
        <v>348</v>
      </c>
      <c r="D25" s="64">
        <f>D26</f>
        <v>7640</v>
      </c>
      <c r="E25" s="64">
        <f>E26</f>
        <v>7640</v>
      </c>
      <c r="F25" s="64">
        <f>F26</f>
        <v>7640</v>
      </c>
    </row>
    <row r="26" spans="1:6" ht="33" customHeight="1">
      <c r="A26" s="52">
        <v>14</v>
      </c>
      <c r="B26" s="29" t="s">
        <v>350</v>
      </c>
      <c r="C26" s="39" t="s">
        <v>351</v>
      </c>
      <c r="D26" s="64">
        <v>7640</v>
      </c>
      <c r="E26" s="64">
        <v>7640</v>
      </c>
      <c r="F26" s="64">
        <v>7640</v>
      </c>
    </row>
    <row r="27" spans="1:6" ht="15" customHeight="1">
      <c r="A27" s="46">
        <v>15</v>
      </c>
      <c r="B27" s="29" t="s">
        <v>192</v>
      </c>
      <c r="C27" s="29" t="s">
        <v>193</v>
      </c>
      <c r="D27" s="63">
        <f>D28</f>
        <v>860</v>
      </c>
      <c r="E27" s="63">
        <f>E28</f>
        <v>860</v>
      </c>
      <c r="F27" s="63">
        <f>F28</f>
        <v>860</v>
      </c>
    </row>
    <row r="28" spans="1:6" ht="42" customHeight="1">
      <c r="A28" s="46">
        <v>16</v>
      </c>
      <c r="B28" s="29" t="s">
        <v>194</v>
      </c>
      <c r="C28" s="29" t="s">
        <v>198</v>
      </c>
      <c r="D28" s="63">
        <v>860</v>
      </c>
      <c r="E28" s="63">
        <v>860</v>
      </c>
      <c r="F28" s="63">
        <v>860</v>
      </c>
    </row>
    <row r="29" spans="1:6" ht="15.75" customHeight="1">
      <c r="A29" s="46">
        <v>17</v>
      </c>
      <c r="B29" s="29" t="s">
        <v>221</v>
      </c>
      <c r="C29" s="29" t="s">
        <v>222</v>
      </c>
      <c r="D29" s="63">
        <f aca="true" t="shared" si="1" ref="D29:F30">D30</f>
        <v>400</v>
      </c>
      <c r="E29" s="63">
        <f>E30</f>
        <v>400</v>
      </c>
      <c r="F29" s="63">
        <f t="shared" si="1"/>
        <v>400</v>
      </c>
    </row>
    <row r="30" spans="1:6" ht="44.25" customHeight="1">
      <c r="A30" s="46">
        <v>18</v>
      </c>
      <c r="B30" s="29" t="s">
        <v>20</v>
      </c>
      <c r="C30" s="37" t="s">
        <v>346</v>
      </c>
      <c r="D30" s="63">
        <f t="shared" si="1"/>
        <v>400</v>
      </c>
      <c r="E30" s="63">
        <f>E31</f>
        <v>400</v>
      </c>
      <c r="F30" s="63">
        <f>F31</f>
        <v>400</v>
      </c>
    </row>
    <row r="31" spans="1:6" ht="72.75" customHeight="1">
      <c r="A31" s="46">
        <v>19</v>
      </c>
      <c r="B31" s="29" t="s">
        <v>21</v>
      </c>
      <c r="C31" s="37" t="s">
        <v>347</v>
      </c>
      <c r="D31" s="63">
        <v>400</v>
      </c>
      <c r="E31" s="63">
        <v>400</v>
      </c>
      <c r="F31" s="63">
        <v>400</v>
      </c>
    </row>
    <row r="32" spans="1:6" ht="30.75" customHeight="1">
      <c r="A32" s="46">
        <v>20</v>
      </c>
      <c r="B32" s="29" t="s">
        <v>188</v>
      </c>
      <c r="C32" s="29" t="s">
        <v>189</v>
      </c>
      <c r="D32" s="63">
        <f>D33</f>
        <v>3600</v>
      </c>
      <c r="E32" s="63">
        <f>E33</f>
        <v>3600</v>
      </c>
      <c r="F32" s="63">
        <f>F33</f>
        <v>3600</v>
      </c>
    </row>
    <row r="33" spans="1:6" ht="19.5" customHeight="1">
      <c r="A33" s="46">
        <v>21</v>
      </c>
      <c r="B33" s="29" t="s">
        <v>22</v>
      </c>
      <c r="C33" s="29" t="s">
        <v>190</v>
      </c>
      <c r="D33" s="63">
        <f aca="true" t="shared" si="2" ref="D33:F34">D34</f>
        <v>3600</v>
      </c>
      <c r="E33" s="63">
        <f t="shared" si="2"/>
        <v>3600</v>
      </c>
      <c r="F33" s="63">
        <f t="shared" si="2"/>
        <v>3600</v>
      </c>
    </row>
    <row r="34" spans="1:6" ht="24.75" customHeight="1">
      <c r="A34" s="46">
        <v>22</v>
      </c>
      <c r="B34" s="29" t="s">
        <v>23</v>
      </c>
      <c r="C34" s="29" t="s">
        <v>191</v>
      </c>
      <c r="D34" s="63">
        <f t="shared" si="2"/>
        <v>3600</v>
      </c>
      <c r="E34" s="63">
        <f t="shared" si="2"/>
        <v>3600</v>
      </c>
      <c r="F34" s="63">
        <f t="shared" si="2"/>
        <v>3600</v>
      </c>
    </row>
    <row r="35" spans="1:6" ht="39" customHeight="1">
      <c r="A35" s="46">
        <v>23</v>
      </c>
      <c r="B35" s="29" t="s">
        <v>24</v>
      </c>
      <c r="C35" s="29" t="s">
        <v>315</v>
      </c>
      <c r="D35" s="63">
        <v>3600</v>
      </c>
      <c r="E35" s="63">
        <v>3600</v>
      </c>
      <c r="F35" s="63">
        <v>3600</v>
      </c>
    </row>
    <row r="36" spans="1:6" ht="12.75">
      <c r="A36" s="46">
        <v>24</v>
      </c>
      <c r="B36" s="29" t="s">
        <v>223</v>
      </c>
      <c r="C36" s="66" t="s">
        <v>224</v>
      </c>
      <c r="D36" s="68">
        <f>SUM(D38+D43+D49)</f>
        <v>2403044</v>
      </c>
      <c r="E36" s="68">
        <f>SUM(E38+E43+E49)</f>
        <v>1963130</v>
      </c>
      <c r="F36" s="68">
        <f>SUM(F38+F43+F49)</f>
        <v>1964930</v>
      </c>
    </row>
    <row r="37" spans="1:6" ht="42.75" customHeight="1">
      <c r="A37" s="46">
        <v>25</v>
      </c>
      <c r="B37" s="44" t="s">
        <v>25</v>
      </c>
      <c r="C37" s="29" t="s">
        <v>225</v>
      </c>
      <c r="D37" s="63">
        <f>D38+D43+D49</f>
        <v>2403044</v>
      </c>
      <c r="E37" s="63">
        <f>E38+E43+E49</f>
        <v>1963130</v>
      </c>
      <c r="F37" s="63">
        <f>F38+F43+F49</f>
        <v>1964930</v>
      </c>
    </row>
    <row r="38" spans="1:6" ht="30.75" customHeight="1">
      <c r="A38" s="46">
        <v>26</v>
      </c>
      <c r="B38" s="38" t="s">
        <v>26</v>
      </c>
      <c r="C38" s="38" t="s">
        <v>352</v>
      </c>
      <c r="D38" s="63">
        <f aca="true" t="shared" si="3" ref="D38:F39">D39</f>
        <v>1933687</v>
      </c>
      <c r="E38" s="63">
        <f t="shared" si="3"/>
        <v>1926011</v>
      </c>
      <c r="F38" s="63">
        <f t="shared" si="3"/>
        <v>1926011</v>
      </c>
    </row>
    <row r="39" spans="1:6" ht="30.75" customHeight="1">
      <c r="A39" s="46">
        <v>27</v>
      </c>
      <c r="B39" s="38" t="s">
        <v>27</v>
      </c>
      <c r="C39" s="38" t="s">
        <v>265</v>
      </c>
      <c r="D39" s="63">
        <f t="shared" si="3"/>
        <v>1933687</v>
      </c>
      <c r="E39" s="63">
        <f t="shared" si="3"/>
        <v>1926011</v>
      </c>
      <c r="F39" s="63">
        <f t="shared" si="3"/>
        <v>1926011</v>
      </c>
    </row>
    <row r="40" spans="1:6" ht="28.5" customHeight="1">
      <c r="A40" s="46">
        <v>28</v>
      </c>
      <c r="B40" s="38" t="s">
        <v>129</v>
      </c>
      <c r="C40" s="38" t="s">
        <v>130</v>
      </c>
      <c r="D40" s="63">
        <f>D41+D42</f>
        <v>1933687</v>
      </c>
      <c r="E40" s="63">
        <f>E41+E42</f>
        <v>1926011</v>
      </c>
      <c r="F40" s="63">
        <f>F41+F42</f>
        <v>1926011</v>
      </c>
    </row>
    <row r="41" spans="1:6" ht="42" customHeight="1">
      <c r="A41" s="46">
        <v>29</v>
      </c>
      <c r="B41" s="38" t="s">
        <v>28</v>
      </c>
      <c r="C41" s="38" t="s">
        <v>91</v>
      </c>
      <c r="D41" s="63">
        <v>38382</v>
      </c>
      <c r="E41" s="63">
        <v>30706</v>
      </c>
      <c r="F41" s="63">
        <v>30706</v>
      </c>
    </row>
    <row r="42" spans="1:6" ht="42" customHeight="1">
      <c r="A42" s="46">
        <v>30</v>
      </c>
      <c r="B42" s="38" t="s">
        <v>29</v>
      </c>
      <c r="C42" s="38" t="s">
        <v>391</v>
      </c>
      <c r="D42" s="63">
        <v>1895305</v>
      </c>
      <c r="E42" s="63">
        <v>1895305</v>
      </c>
      <c r="F42" s="63">
        <v>1895305</v>
      </c>
    </row>
    <row r="43" spans="1:6" ht="38.25" customHeight="1">
      <c r="A43" s="46">
        <v>31</v>
      </c>
      <c r="B43" s="29" t="s">
        <v>89</v>
      </c>
      <c r="C43" s="69" t="s">
        <v>90</v>
      </c>
      <c r="D43" s="68">
        <f>D44+D47</f>
        <v>36600</v>
      </c>
      <c r="E43" s="68">
        <f>E44+E47</f>
        <v>37119</v>
      </c>
      <c r="F43" s="68">
        <f>F44+F47</f>
        <v>38919</v>
      </c>
    </row>
    <row r="44" spans="1:6" ht="42.75" customHeight="1">
      <c r="A44" s="46">
        <v>32</v>
      </c>
      <c r="B44" s="29" t="s">
        <v>87</v>
      </c>
      <c r="C44" s="69" t="s">
        <v>88</v>
      </c>
      <c r="D44" s="63">
        <f aca="true" t="shared" si="4" ref="D44:F45">D45</f>
        <v>196</v>
      </c>
      <c r="E44" s="63">
        <f t="shared" si="4"/>
        <v>190</v>
      </c>
      <c r="F44" s="63">
        <f t="shared" si="4"/>
        <v>190</v>
      </c>
    </row>
    <row r="45" spans="1:6" ht="45.75" customHeight="1">
      <c r="A45" s="46">
        <v>33</v>
      </c>
      <c r="B45" s="29" t="s">
        <v>85</v>
      </c>
      <c r="C45" s="122" t="s">
        <v>86</v>
      </c>
      <c r="D45" s="63">
        <f>D46</f>
        <v>196</v>
      </c>
      <c r="E45" s="63">
        <f t="shared" si="4"/>
        <v>190</v>
      </c>
      <c r="F45" s="63">
        <f t="shared" si="4"/>
        <v>190</v>
      </c>
    </row>
    <row r="46" spans="1:6" ht="45.75" customHeight="1">
      <c r="A46" s="46">
        <v>34</v>
      </c>
      <c r="B46" s="29" t="s">
        <v>83</v>
      </c>
      <c r="C46" s="69" t="s">
        <v>84</v>
      </c>
      <c r="D46" s="70">
        <v>196</v>
      </c>
      <c r="E46" s="70">
        <v>190</v>
      </c>
      <c r="F46" s="63">
        <v>190</v>
      </c>
    </row>
    <row r="47" spans="1:6" ht="45.75" customHeight="1">
      <c r="A47" s="46">
        <v>35</v>
      </c>
      <c r="B47" s="29" t="s">
        <v>82</v>
      </c>
      <c r="C47" s="69" t="s">
        <v>179</v>
      </c>
      <c r="D47" s="63">
        <f>D48</f>
        <v>36404</v>
      </c>
      <c r="E47" s="63">
        <f>E48</f>
        <v>36929</v>
      </c>
      <c r="F47" s="63">
        <f>F48</f>
        <v>38729</v>
      </c>
    </row>
    <row r="48" spans="1:6" ht="45.75" customHeight="1">
      <c r="A48" s="46">
        <v>36</v>
      </c>
      <c r="B48" s="29" t="s">
        <v>81</v>
      </c>
      <c r="C48" s="69" t="s">
        <v>318</v>
      </c>
      <c r="D48" s="63">
        <v>36404</v>
      </c>
      <c r="E48" s="63">
        <v>36929</v>
      </c>
      <c r="F48" s="63">
        <v>38729</v>
      </c>
    </row>
    <row r="49" spans="1:6" ht="18.75" customHeight="1">
      <c r="A49" s="47">
        <v>37</v>
      </c>
      <c r="B49" s="66" t="s">
        <v>79</v>
      </c>
      <c r="C49" s="66" t="s">
        <v>226</v>
      </c>
      <c r="D49" s="68">
        <f>D50</f>
        <v>432757</v>
      </c>
      <c r="E49" s="68">
        <f>E50</f>
        <v>0</v>
      </c>
      <c r="F49" s="68">
        <f>F50</f>
        <v>0</v>
      </c>
    </row>
    <row r="50" spans="1:6" ht="30.75" customHeight="1">
      <c r="A50" s="46">
        <v>38</v>
      </c>
      <c r="B50" s="29" t="s">
        <v>78</v>
      </c>
      <c r="C50" s="29" t="s">
        <v>227</v>
      </c>
      <c r="D50" s="63">
        <f>D51</f>
        <v>432757</v>
      </c>
      <c r="E50" s="63">
        <f>E56</f>
        <v>0</v>
      </c>
      <c r="F50" s="63">
        <f>F56</f>
        <v>0</v>
      </c>
    </row>
    <row r="51" spans="1:6" ht="31.5" customHeight="1">
      <c r="A51" s="46">
        <v>39</v>
      </c>
      <c r="B51" s="29" t="s">
        <v>77</v>
      </c>
      <c r="C51" s="29" t="s">
        <v>80</v>
      </c>
      <c r="D51" s="63">
        <f>D52+D53+D54+D55+D56</f>
        <v>432757</v>
      </c>
      <c r="E51" s="63">
        <f>E56</f>
        <v>0</v>
      </c>
      <c r="F51" s="63">
        <f>F56</f>
        <v>0</v>
      </c>
    </row>
    <row r="52" spans="1:6" ht="42" customHeight="1">
      <c r="A52" s="46">
        <v>40</v>
      </c>
      <c r="B52" s="29" t="s">
        <v>76</v>
      </c>
      <c r="C52" s="29" t="s">
        <v>396</v>
      </c>
      <c r="D52" s="63">
        <v>271119</v>
      </c>
      <c r="E52" s="63">
        <v>273935</v>
      </c>
      <c r="F52" s="63">
        <v>272665</v>
      </c>
    </row>
    <row r="53" spans="1:6" ht="92.25" customHeight="1">
      <c r="A53" s="46">
        <v>41</v>
      </c>
      <c r="B53" s="121" t="s">
        <v>74</v>
      </c>
      <c r="C53" s="29" t="s">
        <v>75</v>
      </c>
      <c r="D53" s="63">
        <v>75283</v>
      </c>
      <c r="E53" s="63">
        <v>0</v>
      </c>
      <c r="F53" s="63">
        <v>0</v>
      </c>
    </row>
    <row r="54" spans="1:6" ht="102.75" customHeight="1">
      <c r="A54" s="46">
        <v>42</v>
      </c>
      <c r="B54" s="121" t="s">
        <v>72</v>
      </c>
      <c r="C54" s="120" t="s">
        <v>71</v>
      </c>
      <c r="D54" s="63">
        <v>1355</v>
      </c>
      <c r="E54" s="63">
        <v>0</v>
      </c>
      <c r="F54" s="63">
        <v>0</v>
      </c>
    </row>
    <row r="55" spans="1:6" ht="102.75" customHeight="1">
      <c r="A55" s="46">
        <v>43</v>
      </c>
      <c r="B55" s="121" t="s">
        <v>73</v>
      </c>
      <c r="C55" s="120" t="s">
        <v>68</v>
      </c>
      <c r="D55" s="63">
        <v>20000</v>
      </c>
      <c r="E55" s="63">
        <v>0</v>
      </c>
      <c r="F55" s="63">
        <v>0</v>
      </c>
    </row>
    <row r="56" spans="1:6" ht="79.5" customHeight="1">
      <c r="A56" s="46">
        <v>44</v>
      </c>
      <c r="B56" s="121" t="s">
        <v>70</v>
      </c>
      <c r="C56" s="120" t="s">
        <v>69</v>
      </c>
      <c r="D56" s="63">
        <v>65000</v>
      </c>
      <c r="E56" s="63">
        <v>0</v>
      </c>
      <c r="F56" s="63">
        <v>0</v>
      </c>
    </row>
    <row r="57" spans="1:6" ht="12.75">
      <c r="A57" s="30">
        <v>45</v>
      </c>
      <c r="B57" s="154" t="s">
        <v>199</v>
      </c>
      <c r="C57" s="154"/>
      <c r="D57" s="67">
        <f>D13+D36</f>
        <v>2459914</v>
      </c>
      <c r="E57" s="67">
        <f>E13+E36</f>
        <v>2024860</v>
      </c>
      <c r="F57" s="67">
        <f>F13+F36</f>
        <v>2027930</v>
      </c>
    </row>
    <row r="58" spans="1:8" ht="15">
      <c r="A58" s="20"/>
      <c r="B58" s="9"/>
      <c r="C58" s="9"/>
      <c r="D58" s="9"/>
      <c r="E58" s="9"/>
      <c r="F58" s="9"/>
      <c r="H58" s="41"/>
    </row>
  </sheetData>
  <sheetProtection/>
  <mergeCells count="15">
    <mergeCell ref="A1:F1"/>
    <mergeCell ref="A8:F8"/>
    <mergeCell ref="A10:A11"/>
    <mergeCell ref="D4:F4"/>
    <mergeCell ref="F10:F11"/>
    <mergeCell ref="E10:E11"/>
    <mergeCell ref="A2:F2"/>
    <mergeCell ref="A3:F3"/>
    <mergeCell ref="D9:F9"/>
    <mergeCell ref="A5:F5"/>
    <mergeCell ref="A6:F6"/>
    <mergeCell ref="B57:C57"/>
    <mergeCell ref="D10:D11"/>
    <mergeCell ref="B10:B11"/>
    <mergeCell ref="C10:C11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1"/>
  <sheetViews>
    <sheetView zoomScalePageLayoutView="0" workbookViewId="0" topLeftCell="A13">
      <selection activeCell="A8" sqref="A8:D9"/>
    </sheetView>
  </sheetViews>
  <sheetFormatPr defaultColWidth="9.00390625" defaultRowHeight="12.75"/>
  <cols>
    <col min="1" max="1" width="4.375" style="1" customWidth="1"/>
    <col min="2" max="2" width="67.625" style="1" customWidth="1"/>
    <col min="3" max="3" width="10.25390625" style="1" customWidth="1"/>
    <col min="4" max="4" width="13.125" style="1" customWidth="1"/>
    <col min="5" max="5" width="10.625" style="1" customWidth="1"/>
    <col min="6" max="6" width="10.375" style="1" customWidth="1"/>
    <col min="7" max="7" width="9.125" style="1" customWidth="1"/>
    <col min="8" max="8" width="10.75390625" style="1" bestFit="1" customWidth="1"/>
    <col min="9" max="16384" width="9.125" style="1" customWidth="1"/>
  </cols>
  <sheetData>
    <row r="1" spans="1:6" ht="18.75" customHeight="1">
      <c r="A1" s="159" t="s">
        <v>386</v>
      </c>
      <c r="B1" s="159"/>
      <c r="C1" s="159"/>
      <c r="D1" s="159"/>
      <c r="E1" s="159"/>
      <c r="F1" s="159"/>
    </row>
    <row r="2" spans="1:6" ht="17.25" customHeight="1">
      <c r="A2" s="159" t="s">
        <v>56</v>
      </c>
      <c r="B2" s="159"/>
      <c r="C2" s="159"/>
      <c r="D2" s="159"/>
      <c r="E2" s="159"/>
      <c r="F2" s="159"/>
    </row>
    <row r="3" spans="1:6" ht="19.5" customHeight="1">
      <c r="A3" s="159" t="s">
        <v>382</v>
      </c>
      <c r="B3" s="159"/>
      <c r="C3" s="159"/>
      <c r="D3" s="159"/>
      <c r="E3" s="159"/>
      <c r="F3" s="159"/>
    </row>
    <row r="4" spans="1:6" ht="12.75" customHeight="1">
      <c r="A4" s="162" t="s">
        <v>164</v>
      </c>
      <c r="B4" s="162"/>
      <c r="C4" s="162"/>
      <c r="D4" s="162"/>
      <c r="E4" s="162"/>
      <c r="F4" s="162"/>
    </row>
    <row r="5" spans="1:6" ht="14.25" customHeight="1">
      <c r="A5" s="162" t="s">
        <v>131</v>
      </c>
      <c r="B5" s="162"/>
      <c r="C5" s="162"/>
      <c r="D5" s="162"/>
      <c r="E5" s="162"/>
      <c r="F5" s="162"/>
    </row>
    <row r="6" spans="1:6" ht="14.25" customHeight="1">
      <c r="A6" s="162" t="s">
        <v>57</v>
      </c>
      <c r="B6" s="162"/>
      <c r="C6" s="162"/>
      <c r="D6" s="162"/>
      <c r="E6" s="162"/>
      <c r="F6" s="162"/>
    </row>
    <row r="7" ht="11.25" customHeight="1">
      <c r="A7" s="8"/>
    </row>
    <row r="8" spans="1:4" ht="15.75" customHeight="1">
      <c r="A8" s="161" t="s">
        <v>135</v>
      </c>
      <c r="B8" s="161"/>
      <c r="C8" s="161"/>
      <c r="D8" s="161"/>
    </row>
    <row r="9" spans="1:4" ht="33" customHeight="1">
      <c r="A9" s="161"/>
      <c r="B9" s="161"/>
      <c r="C9" s="161"/>
      <c r="D9" s="161"/>
    </row>
    <row r="10" spans="1:6" ht="15.75">
      <c r="A10" s="163" t="s">
        <v>335</v>
      </c>
      <c r="B10" s="163"/>
      <c r="C10" s="163"/>
      <c r="D10" s="163"/>
      <c r="E10" s="163"/>
      <c r="F10" s="163"/>
    </row>
    <row r="11" spans="1:6" ht="47.25" customHeight="1">
      <c r="A11" s="123" t="s">
        <v>336</v>
      </c>
      <c r="B11" s="124" t="s">
        <v>290</v>
      </c>
      <c r="C11" s="123" t="s">
        <v>256</v>
      </c>
      <c r="D11" s="123" t="s">
        <v>308</v>
      </c>
      <c r="E11" s="123" t="s">
        <v>307</v>
      </c>
      <c r="F11" s="123" t="s">
        <v>0</v>
      </c>
    </row>
    <row r="12" spans="1:6" ht="15.75">
      <c r="A12" s="123"/>
      <c r="B12" s="123">
        <v>1</v>
      </c>
      <c r="C12" s="123">
        <v>2</v>
      </c>
      <c r="D12" s="123">
        <v>3</v>
      </c>
      <c r="E12" s="123">
        <v>3</v>
      </c>
      <c r="F12" s="123">
        <v>3</v>
      </c>
    </row>
    <row r="13" spans="1:6" ht="15" customHeight="1">
      <c r="A13" s="123">
        <v>1</v>
      </c>
      <c r="B13" s="125" t="s">
        <v>257</v>
      </c>
      <c r="C13" s="126" t="s">
        <v>230</v>
      </c>
      <c r="D13" s="127">
        <v>2087024.81</v>
      </c>
      <c r="E13" s="127">
        <f>E14+E15+E16+E17</f>
        <v>1956014</v>
      </c>
      <c r="F13" s="127">
        <f>F14+F15+F16+F17</f>
        <v>1898454</v>
      </c>
    </row>
    <row r="14" spans="1:8" ht="33" customHeight="1">
      <c r="A14" s="123">
        <v>2</v>
      </c>
      <c r="B14" s="125" t="s">
        <v>258</v>
      </c>
      <c r="C14" s="126" t="s">
        <v>235</v>
      </c>
      <c r="D14" s="128">
        <v>607661.5</v>
      </c>
      <c r="E14" s="128">
        <f>448704+139509</f>
        <v>588213</v>
      </c>
      <c r="F14" s="128">
        <f>448704+139509</f>
        <v>588213</v>
      </c>
      <c r="H14" s="131"/>
    </row>
    <row r="15" spans="1:8" ht="51.75" customHeight="1">
      <c r="A15" s="123">
        <v>3</v>
      </c>
      <c r="B15" s="125" t="s">
        <v>259</v>
      </c>
      <c r="C15" s="126" t="s">
        <v>236</v>
      </c>
      <c r="D15" s="128">
        <v>1478167.31</v>
      </c>
      <c r="E15" s="128">
        <f>860230+259788+297417+6646-E29</f>
        <v>1366611</v>
      </c>
      <c r="F15" s="128">
        <f>860230+259788+297417+6646-115030</f>
        <v>1309051</v>
      </c>
      <c r="H15" s="131"/>
    </row>
    <row r="16" spans="1:6" ht="15.75" customHeight="1">
      <c r="A16" s="123">
        <v>4</v>
      </c>
      <c r="B16" s="125" t="s">
        <v>260</v>
      </c>
      <c r="C16" s="126" t="s">
        <v>237</v>
      </c>
      <c r="D16" s="128">
        <v>1000</v>
      </c>
      <c r="E16" s="128">
        <v>1000</v>
      </c>
      <c r="F16" s="128">
        <v>1000</v>
      </c>
    </row>
    <row r="17" spans="1:6" ht="15.75" customHeight="1">
      <c r="A17" s="123">
        <v>5</v>
      </c>
      <c r="B17" s="125" t="s">
        <v>282</v>
      </c>
      <c r="C17" s="126" t="s">
        <v>238</v>
      </c>
      <c r="D17" s="128">
        <v>196</v>
      </c>
      <c r="E17" s="128">
        <v>190</v>
      </c>
      <c r="F17" s="128">
        <v>190</v>
      </c>
    </row>
    <row r="18" spans="1:6" ht="15.75" customHeight="1">
      <c r="A18" s="123">
        <v>6</v>
      </c>
      <c r="B18" s="125" t="s">
        <v>283</v>
      </c>
      <c r="C18" s="126" t="s">
        <v>239</v>
      </c>
      <c r="D18" s="128">
        <f>D19</f>
        <v>36404</v>
      </c>
      <c r="E18" s="128">
        <f>E19</f>
        <v>36929</v>
      </c>
      <c r="F18" s="128">
        <f>F19</f>
        <v>38729</v>
      </c>
    </row>
    <row r="19" spans="1:6" ht="15.75" customHeight="1">
      <c r="A19" s="123">
        <v>7</v>
      </c>
      <c r="B19" s="125" t="s">
        <v>284</v>
      </c>
      <c r="C19" s="126" t="s">
        <v>240</v>
      </c>
      <c r="D19" s="128">
        <f>16819.92+5079.62+14504.46</f>
        <v>36404</v>
      </c>
      <c r="E19" s="128">
        <f>16819.92+5079.62+15029.46</f>
        <v>36929</v>
      </c>
      <c r="F19" s="128">
        <f>16819.92+5079.62+16829.46</f>
        <v>38729</v>
      </c>
    </row>
    <row r="20" spans="1:6" ht="15.75" customHeight="1">
      <c r="A20" s="123">
        <v>8</v>
      </c>
      <c r="B20" s="125" t="s">
        <v>285</v>
      </c>
      <c r="C20" s="126" t="s">
        <v>241</v>
      </c>
      <c r="D20" s="128">
        <f>D21+D22</f>
        <v>10423</v>
      </c>
      <c r="E20" s="128">
        <f>E21+E22</f>
        <v>9000</v>
      </c>
      <c r="F20" s="128">
        <f>F21+F22</f>
        <v>9000</v>
      </c>
    </row>
    <row r="21" spans="1:6" ht="31.5" customHeight="1">
      <c r="A21" s="123">
        <v>9</v>
      </c>
      <c r="B21" s="125" t="s">
        <v>286</v>
      </c>
      <c r="C21" s="126" t="s">
        <v>93</v>
      </c>
      <c r="D21" s="128">
        <v>1423</v>
      </c>
      <c r="E21" s="128">
        <v>0</v>
      </c>
      <c r="F21" s="128">
        <v>0</v>
      </c>
    </row>
    <row r="22" spans="1:6" ht="33" customHeight="1">
      <c r="A22" s="123">
        <v>10</v>
      </c>
      <c r="B22" s="125" t="s">
        <v>286</v>
      </c>
      <c r="C22" s="126" t="s">
        <v>242</v>
      </c>
      <c r="D22" s="128">
        <v>9000</v>
      </c>
      <c r="E22" s="128">
        <v>9000</v>
      </c>
      <c r="F22" s="128">
        <v>9000</v>
      </c>
    </row>
    <row r="23" spans="1:6" ht="31.5" customHeight="1">
      <c r="A23" s="123">
        <v>11</v>
      </c>
      <c r="B23" s="125" t="s">
        <v>267</v>
      </c>
      <c r="C23" s="126" t="s">
        <v>231</v>
      </c>
      <c r="D23" s="128">
        <f>D24</f>
        <v>150590.81</v>
      </c>
      <c r="E23" s="128">
        <f>E24</f>
        <v>44600</v>
      </c>
      <c r="F23" s="128">
        <f>F24</f>
        <v>44600</v>
      </c>
    </row>
    <row r="24" spans="1:6" ht="15.75" customHeight="1">
      <c r="A24" s="123">
        <v>12</v>
      </c>
      <c r="B24" s="125" t="s">
        <v>311</v>
      </c>
      <c r="C24" s="126" t="s">
        <v>243</v>
      </c>
      <c r="D24" s="128">
        <v>150590.81</v>
      </c>
      <c r="E24" s="128">
        <v>44600</v>
      </c>
      <c r="F24" s="128">
        <v>44600</v>
      </c>
    </row>
    <row r="25" spans="1:6" ht="15.75" customHeight="1">
      <c r="A25" s="123">
        <v>13</v>
      </c>
      <c r="B25" s="125" t="s">
        <v>287</v>
      </c>
      <c r="C25" s="126" t="s">
        <v>244</v>
      </c>
      <c r="D25" s="128">
        <f>D26</f>
        <v>54330</v>
      </c>
      <c r="E25" s="128">
        <f>E26</f>
        <v>54330</v>
      </c>
      <c r="F25" s="128">
        <f>F26</f>
        <v>54330</v>
      </c>
    </row>
    <row r="26" spans="1:6" ht="15.75" customHeight="1">
      <c r="A26" s="123">
        <v>14</v>
      </c>
      <c r="B26" s="125" t="s">
        <v>288</v>
      </c>
      <c r="C26" s="126" t="s">
        <v>245</v>
      </c>
      <c r="D26" s="128">
        <f>24330+15000+15000</f>
        <v>54330</v>
      </c>
      <c r="E26" s="128">
        <v>54330</v>
      </c>
      <c r="F26" s="128">
        <v>54330</v>
      </c>
    </row>
    <row r="27" spans="1:6" ht="33" customHeight="1">
      <c r="A27" s="123">
        <v>15</v>
      </c>
      <c r="B27" s="129" t="s">
        <v>217</v>
      </c>
      <c r="C27" s="126" t="s">
        <v>246</v>
      </c>
      <c r="D27" s="127">
        <f>D28</f>
        <v>140452</v>
      </c>
      <c r="E27" s="127">
        <f>E28</f>
        <v>140452</v>
      </c>
      <c r="F27" s="127">
        <f>F28</f>
        <v>140452</v>
      </c>
    </row>
    <row r="28" spans="1:6" ht="19.5" customHeight="1">
      <c r="A28" s="123">
        <v>16</v>
      </c>
      <c r="B28" s="130" t="s">
        <v>289</v>
      </c>
      <c r="C28" s="126" t="s">
        <v>247</v>
      </c>
      <c r="D28" s="127">
        <v>140452</v>
      </c>
      <c r="E28" s="127">
        <v>140452</v>
      </c>
      <c r="F28" s="127">
        <v>140452</v>
      </c>
    </row>
    <row r="29" spans="1:8" ht="17.25" customHeight="1">
      <c r="A29" s="123">
        <v>17</v>
      </c>
      <c r="B29" s="125" t="s">
        <v>297</v>
      </c>
      <c r="C29" s="126"/>
      <c r="D29" s="127">
        <v>0</v>
      </c>
      <c r="E29" s="127">
        <v>57470</v>
      </c>
      <c r="F29" s="127">
        <v>115030</v>
      </c>
      <c r="H29" s="131"/>
    </row>
    <row r="30" spans="1:6" ht="17.25" customHeight="1">
      <c r="A30" s="160" t="s">
        <v>254</v>
      </c>
      <c r="B30" s="160"/>
      <c r="C30" s="126"/>
      <c r="D30" s="127">
        <f>D13+D18+D20+D23+D25+D27+D29</f>
        <v>2479224.62</v>
      </c>
      <c r="E30" s="127">
        <f>E13+E18+E20+E23+E25+E27+E29</f>
        <v>2298795</v>
      </c>
      <c r="F30" s="127">
        <f>F13+F18+F20+F23+F25+F27+F29</f>
        <v>2300595</v>
      </c>
    </row>
    <row r="31" ht="15.75">
      <c r="F31" s="131"/>
    </row>
    <row r="49" ht="102" customHeight="1"/>
  </sheetData>
  <sheetProtection/>
  <mergeCells count="9">
    <mergeCell ref="A1:F1"/>
    <mergeCell ref="A2:F2"/>
    <mergeCell ref="A3:F3"/>
    <mergeCell ref="A30:B30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X116"/>
  <sheetViews>
    <sheetView zoomScalePageLayoutView="0" workbookViewId="0" topLeftCell="A13">
      <selection activeCell="DE19" sqref="DE19:ER19"/>
    </sheetView>
  </sheetViews>
  <sheetFormatPr defaultColWidth="9.00390625" defaultRowHeight="12.75"/>
  <cols>
    <col min="1" max="1" width="4.375" style="0" customWidth="1"/>
    <col min="2" max="24" width="1.75390625" style="0" customWidth="1"/>
    <col min="25" max="25" width="0.74609375" style="0" customWidth="1"/>
    <col min="26" max="26" width="0.6171875" style="0" hidden="1" customWidth="1"/>
    <col min="27" max="27" width="1.75390625" style="0" hidden="1" customWidth="1"/>
    <col min="28" max="28" width="1.75390625" style="0" customWidth="1"/>
    <col min="29" max="29" width="0.2421875" style="0" customWidth="1"/>
    <col min="30" max="30" width="1.12109375" style="0" hidden="1" customWidth="1"/>
    <col min="31" max="33" width="1.75390625" style="0" hidden="1" customWidth="1"/>
    <col min="34" max="34" width="1.37890625" style="0" customWidth="1"/>
    <col min="35" max="35" width="0.875" style="0" customWidth="1"/>
    <col min="36" max="36" width="0.2421875" style="0" customWidth="1"/>
    <col min="37" max="37" width="0.6171875" style="0" hidden="1" customWidth="1"/>
    <col min="38" max="38" width="0.875" style="0" hidden="1" customWidth="1"/>
    <col min="39" max="39" width="0.875" style="0" customWidth="1"/>
    <col min="40" max="40" width="0.74609375" style="0" customWidth="1"/>
    <col min="41" max="41" width="0.875" style="0" hidden="1" customWidth="1"/>
    <col min="42" max="42" width="0.875" style="0" customWidth="1"/>
    <col min="43" max="43" width="0.6171875" style="0" customWidth="1"/>
    <col min="44" max="48" width="0.875" style="0" customWidth="1"/>
    <col min="49" max="50" width="0.875" style="0" hidden="1" customWidth="1"/>
    <col min="51" max="51" width="0.12890625" style="0" customWidth="1"/>
    <col min="52" max="58" width="0.875" style="0" customWidth="1"/>
    <col min="59" max="59" width="0.6171875" style="0" customWidth="1"/>
    <col min="60" max="60" width="0.12890625" style="0" hidden="1" customWidth="1"/>
    <col min="61" max="61" width="0.875" style="0" hidden="1" customWidth="1"/>
    <col min="62" max="62" width="0.12890625" style="0" hidden="1" customWidth="1"/>
    <col min="63" max="64" width="0.875" style="0" hidden="1" customWidth="1"/>
    <col min="65" max="65" width="1.75390625" style="0" customWidth="1"/>
    <col min="66" max="66" width="0.875" style="0" customWidth="1"/>
    <col min="67" max="67" width="2.875" style="0" customWidth="1"/>
    <col min="68" max="71" width="0.875" style="0" hidden="1" customWidth="1"/>
    <col min="72" max="74" width="0.875" style="0" customWidth="1"/>
    <col min="75" max="75" width="0.6171875" style="0" customWidth="1"/>
    <col min="76" max="76" width="0.875" style="0" hidden="1" customWidth="1"/>
    <col min="77" max="77" width="0.74609375" style="0" customWidth="1"/>
    <col min="78" max="79" width="0.875" style="0" hidden="1" customWidth="1"/>
    <col min="80" max="80" width="0.875" style="0" customWidth="1"/>
    <col min="81" max="81" width="0.2421875" style="0" customWidth="1"/>
    <col min="82" max="82" width="0.875" style="0" hidden="1" customWidth="1"/>
    <col min="83" max="83" width="0.875" style="0" customWidth="1"/>
    <col min="84" max="84" width="1.25" style="0" customWidth="1"/>
    <col min="85" max="86" width="0.875" style="0" hidden="1" customWidth="1"/>
    <col min="87" max="87" width="0.37109375" style="0" hidden="1" customWidth="1"/>
    <col min="88" max="88" width="0.875" style="0" hidden="1" customWidth="1"/>
    <col min="89" max="89" width="0.875" style="0" customWidth="1"/>
    <col min="90" max="91" width="0.37109375" style="0" customWidth="1"/>
    <col min="92" max="94" width="0.875" style="0" customWidth="1"/>
    <col min="95" max="95" width="7.875" style="0" customWidth="1"/>
    <col min="96" max="96" width="0.875" style="0" hidden="1" customWidth="1"/>
    <col min="97" max="97" width="0.74609375" style="0" hidden="1" customWidth="1"/>
    <col min="98" max="98" width="0.2421875" style="0" hidden="1" customWidth="1"/>
    <col min="99" max="99" width="4.25390625" style="0" hidden="1" customWidth="1"/>
    <col min="100" max="100" width="0.875" style="0" customWidth="1"/>
    <col min="101" max="101" width="0.12890625" style="0" customWidth="1"/>
    <col min="102" max="103" width="0.875" style="0" customWidth="1"/>
    <col min="104" max="104" width="1.25" style="0" customWidth="1"/>
    <col min="105" max="105" width="3.875" style="0" customWidth="1"/>
    <col min="106" max="106" width="2.125" style="0" hidden="1" customWidth="1"/>
    <col min="107" max="108" width="0.875" style="0" customWidth="1"/>
    <col min="109" max="109" width="0.6171875" style="0" hidden="1" customWidth="1"/>
    <col min="110" max="138" width="0.875" style="0" hidden="1" customWidth="1"/>
    <col min="139" max="140" width="0.875" style="0" customWidth="1"/>
    <col min="141" max="141" width="1.25" style="0" customWidth="1"/>
    <col min="142" max="142" width="2.25390625" style="0" customWidth="1"/>
    <col min="143" max="144" width="0.875" style="0" customWidth="1"/>
    <col min="145" max="145" width="0.74609375" style="0" customWidth="1"/>
    <col min="146" max="146" width="0.875" style="0" hidden="1" customWidth="1"/>
    <col min="147" max="147" width="0.875" style="0" customWidth="1"/>
    <col min="148" max="148" width="0.74609375" style="0" customWidth="1"/>
    <col min="149" max="154" width="9.125" style="0" hidden="1" customWidth="1"/>
  </cols>
  <sheetData>
    <row r="1" spans="1:148" ht="12.75">
      <c r="A1" s="164" t="s">
        <v>388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</row>
    <row r="2" spans="1:148" ht="12.75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:148" ht="12.75">
      <c r="A3" s="165" t="s">
        <v>387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52:148" ht="12.75">
      <c r="AZ4" s="165" t="s">
        <v>200</v>
      </c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52:148" ht="12.75">
      <c r="AZ5" s="22"/>
      <c r="BA5" s="165" t="s">
        <v>56</v>
      </c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</row>
    <row r="6" spans="1:148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168" t="s">
        <v>57</v>
      </c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</row>
    <row r="7" spans="1:148" ht="18" customHeight="1">
      <c r="A7" s="23"/>
      <c r="B7" s="23"/>
      <c r="C7" s="227" t="s">
        <v>136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</row>
    <row r="8" spans="1:148" ht="21" customHeight="1">
      <c r="A8" s="189" t="s">
        <v>201</v>
      </c>
      <c r="B8" s="203" t="s">
        <v>202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4"/>
      <c r="AI8" s="207" t="s">
        <v>291</v>
      </c>
      <c r="AJ8" s="208"/>
      <c r="AK8" s="208"/>
      <c r="AL8" s="208"/>
      <c r="AM8" s="208"/>
      <c r="AN8" s="208"/>
      <c r="AO8" s="208"/>
      <c r="AP8" s="208"/>
      <c r="AQ8" s="208"/>
      <c r="AR8" s="209"/>
      <c r="AS8" s="213" t="s">
        <v>203</v>
      </c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07" t="s">
        <v>406</v>
      </c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  <c r="CV8" s="207" t="s">
        <v>307</v>
      </c>
      <c r="CW8" s="208"/>
      <c r="CX8" s="208"/>
      <c r="CY8" s="208"/>
      <c r="CZ8" s="208"/>
      <c r="DA8" s="208"/>
      <c r="DB8" s="208"/>
      <c r="DC8" s="208"/>
      <c r="DD8" s="209"/>
      <c r="DE8" s="207" t="s">
        <v>0</v>
      </c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9"/>
    </row>
    <row r="9" spans="1:148" ht="35.25" customHeight="1">
      <c r="A9" s="189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6"/>
      <c r="AI9" s="210"/>
      <c r="AJ9" s="211"/>
      <c r="AK9" s="211"/>
      <c r="AL9" s="211"/>
      <c r="AM9" s="211"/>
      <c r="AN9" s="211"/>
      <c r="AO9" s="211"/>
      <c r="AP9" s="211"/>
      <c r="AQ9" s="211"/>
      <c r="AR9" s="212"/>
      <c r="AS9" s="215" t="s">
        <v>204</v>
      </c>
      <c r="AT9" s="216"/>
      <c r="AU9" s="216"/>
      <c r="AV9" s="216"/>
      <c r="AW9" s="216"/>
      <c r="AX9" s="216"/>
      <c r="AY9" s="216"/>
      <c r="AZ9" s="216"/>
      <c r="BA9" s="216"/>
      <c r="BB9" s="217"/>
      <c r="BC9" s="215" t="s">
        <v>205</v>
      </c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215" t="s">
        <v>206</v>
      </c>
      <c r="BV9" s="216"/>
      <c r="BW9" s="216"/>
      <c r="BX9" s="216"/>
      <c r="BY9" s="216"/>
      <c r="BZ9" s="216"/>
      <c r="CA9" s="216"/>
      <c r="CB9" s="216"/>
      <c r="CC9" s="216"/>
      <c r="CD9" s="216"/>
      <c r="CE9" s="217"/>
      <c r="CF9" s="210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2"/>
      <c r="CV9" s="210"/>
      <c r="CW9" s="211"/>
      <c r="CX9" s="211"/>
      <c r="CY9" s="211"/>
      <c r="CZ9" s="211"/>
      <c r="DA9" s="211"/>
      <c r="DB9" s="211"/>
      <c r="DC9" s="211"/>
      <c r="DD9" s="212"/>
      <c r="DE9" s="210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2"/>
    </row>
    <row r="10" spans="1:148" ht="12.75" customHeight="1">
      <c r="A10" s="24">
        <v>1</v>
      </c>
      <c r="B10" s="200">
        <v>2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1"/>
      <c r="AI10" s="202">
        <v>3</v>
      </c>
      <c r="AJ10" s="200"/>
      <c r="AK10" s="200"/>
      <c r="AL10" s="200"/>
      <c r="AM10" s="200"/>
      <c r="AN10" s="200"/>
      <c r="AO10" s="200"/>
      <c r="AP10" s="200"/>
      <c r="AQ10" s="200"/>
      <c r="AR10" s="201"/>
      <c r="AS10" s="202">
        <v>4</v>
      </c>
      <c r="AT10" s="200"/>
      <c r="AU10" s="200"/>
      <c r="AV10" s="200"/>
      <c r="AW10" s="200"/>
      <c r="AX10" s="200"/>
      <c r="AY10" s="200"/>
      <c r="AZ10" s="200"/>
      <c r="BA10" s="200"/>
      <c r="BB10" s="201"/>
      <c r="BC10" s="202">
        <v>5</v>
      </c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1"/>
      <c r="BU10" s="202">
        <v>6</v>
      </c>
      <c r="BV10" s="200"/>
      <c r="BW10" s="200"/>
      <c r="BX10" s="200"/>
      <c r="BY10" s="200"/>
      <c r="BZ10" s="200"/>
      <c r="CA10" s="200"/>
      <c r="CB10" s="200"/>
      <c r="CC10" s="200"/>
      <c r="CD10" s="200"/>
      <c r="CE10" s="201"/>
      <c r="CF10" s="202">
        <v>7</v>
      </c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1"/>
      <c r="CV10" s="202">
        <v>8</v>
      </c>
      <c r="CW10" s="200"/>
      <c r="CX10" s="200"/>
      <c r="CY10" s="200"/>
      <c r="CZ10" s="200"/>
      <c r="DA10" s="200"/>
      <c r="DB10" s="200"/>
      <c r="DC10" s="200"/>
      <c r="DD10" s="201"/>
      <c r="DE10" s="202">
        <v>9</v>
      </c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1"/>
    </row>
    <row r="11" spans="1:154" ht="27.75" customHeight="1">
      <c r="A11" s="24">
        <v>1</v>
      </c>
      <c r="B11" s="169" t="s">
        <v>34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>
        <v>810</v>
      </c>
      <c r="AJ11" s="171"/>
      <c r="AK11" s="171"/>
      <c r="AL11" s="171"/>
      <c r="AM11" s="171"/>
      <c r="AN11" s="171"/>
      <c r="AO11" s="171"/>
      <c r="AP11" s="171"/>
      <c r="AQ11" s="171"/>
      <c r="AR11" s="172"/>
      <c r="AS11" s="142"/>
      <c r="AT11" s="136"/>
      <c r="AU11" s="136"/>
      <c r="AV11" s="136"/>
      <c r="AW11" s="136"/>
      <c r="AX11" s="136"/>
      <c r="AY11" s="136"/>
      <c r="AZ11" s="136"/>
      <c r="BA11" s="136"/>
      <c r="BB11" s="137"/>
      <c r="BC11" s="142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42"/>
      <c r="BV11" s="136"/>
      <c r="BW11" s="136"/>
      <c r="BX11" s="136"/>
      <c r="BY11" s="136"/>
      <c r="BZ11" s="136"/>
      <c r="CA11" s="136"/>
      <c r="CB11" s="136"/>
      <c r="CC11" s="136"/>
      <c r="CD11" s="136"/>
      <c r="CE11" s="137"/>
      <c r="CF11" s="138">
        <f>CF12+CF47+CF55+CF71+CF90+CF102</f>
        <v>2479224.62</v>
      </c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7"/>
      <c r="CV11" s="138">
        <f>CV12+CV47+CV60+CV71+CV90+CV102+CV109</f>
        <v>2289795</v>
      </c>
      <c r="CW11" s="166"/>
      <c r="CX11" s="166"/>
      <c r="CY11" s="166"/>
      <c r="CZ11" s="166"/>
      <c r="DA11" s="166"/>
      <c r="DB11" s="166"/>
      <c r="DC11" s="166"/>
      <c r="DD11" s="167"/>
      <c r="DE11" s="139">
        <f>DE12+DE47+DE60+DE71+DE90+DE102+DE109</f>
        <v>2291595</v>
      </c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1"/>
      <c r="ES11" s="72"/>
      <c r="ET11" s="72"/>
      <c r="EU11" s="72"/>
      <c r="EV11" s="72"/>
      <c r="EW11" s="72"/>
      <c r="EX11" s="72"/>
    </row>
    <row r="12" spans="1:154" ht="13.5" customHeight="1">
      <c r="A12" s="24">
        <v>2</v>
      </c>
      <c r="B12" s="169" t="s">
        <v>207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70">
        <v>810</v>
      </c>
      <c r="AJ12" s="171"/>
      <c r="AK12" s="171"/>
      <c r="AL12" s="171"/>
      <c r="AM12" s="171"/>
      <c r="AN12" s="171"/>
      <c r="AO12" s="171"/>
      <c r="AP12" s="171"/>
      <c r="AQ12" s="171"/>
      <c r="AR12" s="172"/>
      <c r="AS12" s="142" t="s">
        <v>230</v>
      </c>
      <c r="AT12" s="136"/>
      <c r="AU12" s="136"/>
      <c r="AV12" s="136"/>
      <c r="AW12" s="136"/>
      <c r="AX12" s="136"/>
      <c r="AY12" s="136"/>
      <c r="AZ12" s="136"/>
      <c r="BA12" s="136"/>
      <c r="BB12" s="137"/>
      <c r="BC12" s="142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42"/>
      <c r="BV12" s="136"/>
      <c r="BW12" s="136"/>
      <c r="BX12" s="136"/>
      <c r="BY12" s="136"/>
      <c r="BZ12" s="136"/>
      <c r="CA12" s="136"/>
      <c r="CB12" s="136"/>
      <c r="CC12" s="136"/>
      <c r="CD12" s="136"/>
      <c r="CE12" s="137"/>
      <c r="CF12" s="138">
        <f>CF13+CF22+CF35+CF41</f>
        <v>2087024.81</v>
      </c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7"/>
      <c r="CV12" s="138">
        <f>CV13+CV22+CV35+CV41</f>
        <v>1956014</v>
      </c>
      <c r="CW12" s="166"/>
      <c r="CX12" s="166"/>
      <c r="CY12" s="166"/>
      <c r="CZ12" s="166"/>
      <c r="DA12" s="166"/>
      <c r="DB12" s="166"/>
      <c r="DC12" s="166"/>
      <c r="DD12" s="167"/>
      <c r="DE12" s="139">
        <f>DE13+DE22+DE35+DE41</f>
        <v>1898454</v>
      </c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1"/>
      <c r="ES12" s="72"/>
      <c r="ET12" s="72"/>
      <c r="EU12" s="72"/>
      <c r="EV12" s="72"/>
      <c r="EW12" s="72"/>
      <c r="EX12" s="72"/>
    </row>
    <row r="13" spans="1:154" ht="26.25" customHeight="1">
      <c r="A13" s="24">
        <v>3</v>
      </c>
      <c r="B13" s="169" t="s">
        <v>258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>
        <v>810</v>
      </c>
      <c r="AJ13" s="171"/>
      <c r="AK13" s="171"/>
      <c r="AL13" s="171"/>
      <c r="AM13" s="171"/>
      <c r="AN13" s="171"/>
      <c r="AO13" s="171"/>
      <c r="AP13" s="171"/>
      <c r="AQ13" s="171"/>
      <c r="AR13" s="172"/>
      <c r="AS13" s="142" t="s">
        <v>235</v>
      </c>
      <c r="AT13" s="136"/>
      <c r="AU13" s="136"/>
      <c r="AV13" s="136"/>
      <c r="AW13" s="136"/>
      <c r="AX13" s="136"/>
      <c r="AY13" s="136"/>
      <c r="AZ13" s="136"/>
      <c r="BA13" s="136"/>
      <c r="BB13" s="137"/>
      <c r="BC13" s="142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42"/>
      <c r="BV13" s="136"/>
      <c r="BW13" s="136"/>
      <c r="BX13" s="136"/>
      <c r="BY13" s="136"/>
      <c r="BZ13" s="136"/>
      <c r="CA13" s="136"/>
      <c r="CB13" s="136"/>
      <c r="CC13" s="136"/>
      <c r="CD13" s="136"/>
      <c r="CE13" s="137"/>
      <c r="CF13" s="138">
        <f>+CF14</f>
        <v>607661.5</v>
      </c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7"/>
      <c r="CV13" s="138">
        <f>+CV14</f>
        <v>588213</v>
      </c>
      <c r="CW13" s="166"/>
      <c r="CX13" s="166"/>
      <c r="CY13" s="166"/>
      <c r="CZ13" s="166"/>
      <c r="DA13" s="166"/>
      <c r="DB13" s="166"/>
      <c r="DC13" s="166"/>
      <c r="DD13" s="167"/>
      <c r="DE13" s="139">
        <f aca="true" t="shared" si="0" ref="DE13:DE20">+CV13</f>
        <v>588213</v>
      </c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1"/>
      <c r="ES13" s="72"/>
      <c r="ET13" s="72"/>
      <c r="EU13" s="72"/>
      <c r="EV13" s="72"/>
      <c r="EW13" s="72"/>
      <c r="EX13" s="72"/>
    </row>
    <row r="14" spans="1:154" ht="27" customHeight="1">
      <c r="A14" s="24">
        <v>4</v>
      </c>
      <c r="B14" s="169" t="s">
        <v>208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73"/>
      <c r="AI14" s="170">
        <v>810</v>
      </c>
      <c r="AJ14" s="171"/>
      <c r="AK14" s="171"/>
      <c r="AL14" s="171"/>
      <c r="AM14" s="171"/>
      <c r="AN14" s="171"/>
      <c r="AO14" s="171"/>
      <c r="AP14" s="171"/>
      <c r="AQ14" s="171"/>
      <c r="AR14" s="172"/>
      <c r="AS14" s="142" t="s">
        <v>235</v>
      </c>
      <c r="AT14" s="136"/>
      <c r="AU14" s="136"/>
      <c r="AV14" s="136"/>
      <c r="AW14" s="136"/>
      <c r="AX14" s="136"/>
      <c r="AY14" s="136"/>
      <c r="AZ14" s="136"/>
      <c r="BA14" s="136"/>
      <c r="BB14" s="137"/>
      <c r="BC14" s="142" t="s">
        <v>232</v>
      </c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7"/>
      <c r="BU14" s="142"/>
      <c r="BV14" s="136"/>
      <c r="BW14" s="136"/>
      <c r="BX14" s="136"/>
      <c r="BY14" s="136"/>
      <c r="BZ14" s="136"/>
      <c r="CA14" s="136"/>
      <c r="CB14" s="136"/>
      <c r="CC14" s="136"/>
      <c r="CD14" s="136"/>
      <c r="CE14" s="137"/>
      <c r="CF14" s="138">
        <f>CF15</f>
        <v>607661.5</v>
      </c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7"/>
      <c r="CV14" s="138">
        <f>CV15</f>
        <v>588213</v>
      </c>
      <c r="CW14" s="166"/>
      <c r="CX14" s="166"/>
      <c r="CY14" s="166"/>
      <c r="CZ14" s="166"/>
      <c r="DA14" s="166"/>
      <c r="DB14" s="166"/>
      <c r="DC14" s="166"/>
      <c r="DD14" s="167"/>
      <c r="DE14" s="139">
        <f t="shared" si="0"/>
        <v>588213</v>
      </c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1"/>
      <c r="ES14" s="73"/>
      <c r="ET14" s="72"/>
      <c r="EU14" s="72"/>
      <c r="EV14" s="72"/>
      <c r="EW14" s="72"/>
      <c r="EX14" s="72"/>
    </row>
    <row r="15" spans="1:154" ht="15" customHeight="1">
      <c r="A15" s="24">
        <v>5</v>
      </c>
      <c r="B15" s="169" t="s">
        <v>209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73"/>
      <c r="AI15" s="170">
        <v>810</v>
      </c>
      <c r="AJ15" s="171"/>
      <c r="AK15" s="171"/>
      <c r="AL15" s="171"/>
      <c r="AM15" s="171"/>
      <c r="AN15" s="171"/>
      <c r="AO15" s="171"/>
      <c r="AP15" s="171"/>
      <c r="AQ15" s="171"/>
      <c r="AR15" s="172"/>
      <c r="AS15" s="142" t="s">
        <v>235</v>
      </c>
      <c r="AT15" s="136"/>
      <c r="AU15" s="136"/>
      <c r="AV15" s="136"/>
      <c r="AW15" s="136"/>
      <c r="AX15" s="136"/>
      <c r="AY15" s="136"/>
      <c r="AZ15" s="136"/>
      <c r="BA15" s="136"/>
      <c r="BB15" s="137"/>
      <c r="BC15" s="142">
        <v>9110000000</v>
      </c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42"/>
      <c r="BV15" s="136"/>
      <c r="BW15" s="136"/>
      <c r="BX15" s="136"/>
      <c r="BY15" s="136"/>
      <c r="BZ15" s="136"/>
      <c r="CA15" s="136"/>
      <c r="CB15" s="136"/>
      <c r="CC15" s="136"/>
      <c r="CD15" s="136"/>
      <c r="CE15" s="137"/>
      <c r="CF15" s="138">
        <f>CF16+CF19</f>
        <v>607661.5</v>
      </c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7"/>
      <c r="CV15" s="138">
        <f>+CV19</f>
        <v>588213</v>
      </c>
      <c r="CW15" s="166"/>
      <c r="CX15" s="166"/>
      <c r="CY15" s="166"/>
      <c r="CZ15" s="166"/>
      <c r="DA15" s="166"/>
      <c r="DB15" s="166"/>
      <c r="DC15" s="166"/>
      <c r="DD15" s="167"/>
      <c r="DE15" s="139">
        <f t="shared" si="0"/>
        <v>588213</v>
      </c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1"/>
      <c r="ES15" s="72"/>
      <c r="ET15" s="72"/>
      <c r="EU15" s="72"/>
      <c r="EV15" s="72"/>
      <c r="EW15" s="72"/>
      <c r="EX15" s="72"/>
    </row>
    <row r="16" spans="1:154" ht="61.5" customHeight="1">
      <c r="A16" s="24">
        <v>6</v>
      </c>
      <c r="B16" s="169" t="s">
        <v>113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73"/>
      <c r="AI16" s="170">
        <v>810</v>
      </c>
      <c r="AJ16" s="171"/>
      <c r="AK16" s="171"/>
      <c r="AL16" s="171"/>
      <c r="AM16" s="171"/>
      <c r="AN16" s="171"/>
      <c r="AO16" s="171"/>
      <c r="AP16" s="171"/>
      <c r="AQ16" s="171"/>
      <c r="AR16" s="172"/>
      <c r="AS16" s="142" t="s">
        <v>235</v>
      </c>
      <c r="AT16" s="136"/>
      <c r="AU16" s="136"/>
      <c r="AV16" s="136"/>
      <c r="AW16" s="136"/>
      <c r="AX16" s="136"/>
      <c r="AY16" s="136"/>
      <c r="AZ16" s="136"/>
      <c r="BA16" s="136"/>
      <c r="BB16" s="137"/>
      <c r="BC16" s="142" t="s">
        <v>114</v>
      </c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42"/>
      <c r="BV16" s="136"/>
      <c r="BW16" s="136"/>
      <c r="BX16" s="136"/>
      <c r="BY16" s="136"/>
      <c r="BZ16" s="136"/>
      <c r="CA16" s="136"/>
      <c r="CB16" s="136"/>
      <c r="CC16" s="136"/>
      <c r="CD16" s="136"/>
      <c r="CE16" s="137"/>
      <c r="CF16" s="138">
        <v>23448.5</v>
      </c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7"/>
      <c r="CV16" s="138">
        <f>CV17</f>
        <v>588213</v>
      </c>
      <c r="CW16" s="166"/>
      <c r="CX16" s="166"/>
      <c r="CY16" s="166"/>
      <c r="CZ16" s="166"/>
      <c r="DA16" s="166"/>
      <c r="DB16" s="166"/>
      <c r="DC16" s="166"/>
      <c r="DD16" s="167"/>
      <c r="DE16" s="139">
        <f t="shared" si="0"/>
        <v>588213</v>
      </c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1"/>
      <c r="ES16" s="73"/>
      <c r="ET16" s="72"/>
      <c r="EU16" s="72"/>
      <c r="EV16" s="72"/>
      <c r="EW16" s="72"/>
      <c r="EX16" s="72"/>
    </row>
    <row r="17" spans="1:154" ht="61.5" customHeight="1">
      <c r="A17" s="24">
        <v>7</v>
      </c>
      <c r="B17" s="169" t="s">
        <v>112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73"/>
      <c r="AI17" s="170">
        <v>810</v>
      </c>
      <c r="AJ17" s="171"/>
      <c r="AK17" s="171"/>
      <c r="AL17" s="171"/>
      <c r="AM17" s="171"/>
      <c r="AN17" s="171"/>
      <c r="AO17" s="171"/>
      <c r="AP17" s="171"/>
      <c r="AQ17" s="171"/>
      <c r="AR17" s="172"/>
      <c r="AS17" s="142" t="s">
        <v>235</v>
      </c>
      <c r="AT17" s="136"/>
      <c r="AU17" s="136"/>
      <c r="AV17" s="136"/>
      <c r="AW17" s="136"/>
      <c r="AX17" s="136"/>
      <c r="AY17" s="136"/>
      <c r="AZ17" s="136"/>
      <c r="BA17" s="136"/>
      <c r="BB17" s="137"/>
      <c r="BC17" s="142" t="s">
        <v>114</v>
      </c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7"/>
      <c r="BU17" s="142" t="s">
        <v>175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7"/>
      <c r="CF17" s="138">
        <v>23448.5</v>
      </c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7"/>
      <c r="CV17" s="138">
        <f>CV18</f>
        <v>588213</v>
      </c>
      <c r="CW17" s="166"/>
      <c r="CX17" s="166"/>
      <c r="CY17" s="166"/>
      <c r="CZ17" s="166"/>
      <c r="DA17" s="166"/>
      <c r="DB17" s="166"/>
      <c r="DC17" s="166"/>
      <c r="DD17" s="167"/>
      <c r="DE17" s="139">
        <f t="shared" si="0"/>
        <v>588213</v>
      </c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1"/>
      <c r="ES17" s="73"/>
      <c r="ET17" s="72"/>
      <c r="EU17" s="72"/>
      <c r="EV17" s="72"/>
      <c r="EW17" s="72"/>
      <c r="EX17" s="72"/>
    </row>
    <row r="18" spans="1:154" ht="27" customHeight="1">
      <c r="A18" s="24">
        <v>8</v>
      </c>
      <c r="B18" s="169" t="s">
        <v>211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3"/>
      <c r="AI18" s="170">
        <v>810</v>
      </c>
      <c r="AJ18" s="171"/>
      <c r="AK18" s="171"/>
      <c r="AL18" s="171"/>
      <c r="AM18" s="171"/>
      <c r="AN18" s="171"/>
      <c r="AO18" s="171"/>
      <c r="AP18" s="171"/>
      <c r="AQ18" s="171"/>
      <c r="AR18" s="172"/>
      <c r="AS18" s="142" t="s">
        <v>235</v>
      </c>
      <c r="AT18" s="136"/>
      <c r="AU18" s="136"/>
      <c r="AV18" s="136"/>
      <c r="AW18" s="136"/>
      <c r="AX18" s="136"/>
      <c r="AY18" s="136"/>
      <c r="AZ18" s="136"/>
      <c r="BA18" s="136"/>
      <c r="BB18" s="137"/>
      <c r="BC18" s="142" t="s">
        <v>114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7"/>
      <c r="BU18" s="142" t="s">
        <v>143</v>
      </c>
      <c r="BV18" s="136"/>
      <c r="BW18" s="136"/>
      <c r="BX18" s="136"/>
      <c r="BY18" s="136"/>
      <c r="BZ18" s="136"/>
      <c r="CA18" s="136"/>
      <c r="CB18" s="136"/>
      <c r="CC18" s="136"/>
      <c r="CD18" s="136"/>
      <c r="CE18" s="137"/>
      <c r="CF18" s="138">
        <v>23448.5</v>
      </c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7"/>
      <c r="CV18" s="138">
        <f>CV14</f>
        <v>588213</v>
      </c>
      <c r="CW18" s="166"/>
      <c r="CX18" s="166"/>
      <c r="CY18" s="166"/>
      <c r="CZ18" s="166"/>
      <c r="DA18" s="166"/>
      <c r="DB18" s="166"/>
      <c r="DC18" s="166"/>
      <c r="DD18" s="167"/>
      <c r="DE18" s="139">
        <f t="shared" si="0"/>
        <v>588213</v>
      </c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1"/>
      <c r="ES18" s="73"/>
      <c r="ET18" s="72"/>
      <c r="EU18" s="72"/>
      <c r="EV18" s="72"/>
      <c r="EW18" s="72"/>
      <c r="EX18" s="72"/>
    </row>
    <row r="19" spans="1:154" ht="60" customHeight="1">
      <c r="A19" s="24">
        <v>9</v>
      </c>
      <c r="B19" s="218" t="s">
        <v>228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9"/>
      <c r="AI19" s="170">
        <v>810</v>
      </c>
      <c r="AJ19" s="171"/>
      <c r="AK19" s="171"/>
      <c r="AL19" s="171"/>
      <c r="AM19" s="171"/>
      <c r="AN19" s="171"/>
      <c r="AO19" s="171"/>
      <c r="AP19" s="171"/>
      <c r="AQ19" s="171"/>
      <c r="AR19" s="172"/>
      <c r="AS19" s="142" t="s">
        <v>235</v>
      </c>
      <c r="AT19" s="136"/>
      <c r="AU19" s="136"/>
      <c r="AV19" s="136"/>
      <c r="AW19" s="136"/>
      <c r="AX19" s="136"/>
      <c r="AY19" s="136"/>
      <c r="AZ19" s="136"/>
      <c r="BA19" s="136"/>
      <c r="BB19" s="137"/>
      <c r="BC19" s="174">
        <v>9110080210</v>
      </c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6"/>
      <c r="BU19" s="142"/>
      <c r="BV19" s="136"/>
      <c r="BW19" s="136"/>
      <c r="BX19" s="136"/>
      <c r="BY19" s="136"/>
      <c r="BZ19" s="136"/>
      <c r="CA19" s="136"/>
      <c r="CB19" s="136"/>
      <c r="CC19" s="136"/>
      <c r="CD19" s="136"/>
      <c r="CE19" s="137"/>
      <c r="CF19" s="138">
        <f>+CF20</f>
        <v>584213</v>
      </c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7"/>
      <c r="CV19" s="138">
        <f>+CV20</f>
        <v>588213</v>
      </c>
      <c r="CW19" s="166"/>
      <c r="CX19" s="166"/>
      <c r="CY19" s="166"/>
      <c r="CZ19" s="166"/>
      <c r="DA19" s="166"/>
      <c r="DB19" s="166"/>
      <c r="DC19" s="166"/>
      <c r="DD19" s="167"/>
      <c r="DE19" s="139">
        <f t="shared" si="0"/>
        <v>588213</v>
      </c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1"/>
      <c r="ES19" s="72"/>
      <c r="ET19" s="72"/>
      <c r="EU19" s="72"/>
      <c r="EV19" s="72"/>
      <c r="EW19" s="72"/>
      <c r="EX19" s="72"/>
    </row>
    <row r="20" spans="1:154" ht="60.75" customHeight="1">
      <c r="A20" s="24">
        <v>10</v>
      </c>
      <c r="B20" s="220" t="s">
        <v>210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1"/>
      <c r="AI20" s="170">
        <v>810</v>
      </c>
      <c r="AJ20" s="171"/>
      <c r="AK20" s="171"/>
      <c r="AL20" s="171"/>
      <c r="AM20" s="171"/>
      <c r="AN20" s="171"/>
      <c r="AO20" s="171"/>
      <c r="AP20" s="171"/>
      <c r="AQ20" s="171"/>
      <c r="AR20" s="172"/>
      <c r="AS20" s="142" t="s">
        <v>235</v>
      </c>
      <c r="AT20" s="136"/>
      <c r="AU20" s="136"/>
      <c r="AV20" s="136"/>
      <c r="AW20" s="136"/>
      <c r="AX20" s="136"/>
      <c r="AY20" s="136"/>
      <c r="AZ20" s="136"/>
      <c r="BA20" s="136"/>
      <c r="BB20" s="137"/>
      <c r="BC20" s="174">
        <v>9110080210</v>
      </c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6"/>
      <c r="BU20" s="142" t="s">
        <v>175</v>
      </c>
      <c r="BV20" s="136"/>
      <c r="BW20" s="136"/>
      <c r="BX20" s="136"/>
      <c r="BY20" s="136"/>
      <c r="BZ20" s="136"/>
      <c r="CA20" s="136"/>
      <c r="CB20" s="136"/>
      <c r="CC20" s="136"/>
      <c r="CD20" s="136"/>
      <c r="CE20" s="137"/>
      <c r="CF20" s="138">
        <f>+CF21</f>
        <v>584213</v>
      </c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7"/>
      <c r="CV20" s="138">
        <f>+CV21</f>
        <v>588213</v>
      </c>
      <c r="CW20" s="166"/>
      <c r="CX20" s="166"/>
      <c r="CY20" s="166"/>
      <c r="CZ20" s="166"/>
      <c r="DA20" s="166"/>
      <c r="DB20" s="166"/>
      <c r="DC20" s="166"/>
      <c r="DD20" s="167"/>
      <c r="DE20" s="139">
        <f t="shared" si="0"/>
        <v>588213</v>
      </c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1"/>
      <c r="ES20" s="72"/>
      <c r="ET20" s="72"/>
      <c r="EU20" s="72"/>
      <c r="EV20" s="72"/>
      <c r="EW20" s="72"/>
      <c r="EX20" s="72"/>
    </row>
    <row r="21" spans="1:154" ht="23.25" customHeight="1">
      <c r="A21" s="24">
        <v>11</v>
      </c>
      <c r="B21" s="169" t="s">
        <v>211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>
        <v>810</v>
      </c>
      <c r="AJ21" s="171"/>
      <c r="AK21" s="171"/>
      <c r="AL21" s="171"/>
      <c r="AM21" s="171"/>
      <c r="AN21" s="171"/>
      <c r="AO21" s="171"/>
      <c r="AP21" s="171"/>
      <c r="AQ21" s="171"/>
      <c r="AR21" s="172"/>
      <c r="AS21" s="142" t="s">
        <v>235</v>
      </c>
      <c r="AT21" s="136"/>
      <c r="AU21" s="136"/>
      <c r="AV21" s="136"/>
      <c r="AW21" s="136"/>
      <c r="AX21" s="136"/>
      <c r="AY21" s="136"/>
      <c r="AZ21" s="136"/>
      <c r="BA21" s="136"/>
      <c r="BB21" s="137"/>
      <c r="BC21" s="174">
        <v>9110080210</v>
      </c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6"/>
      <c r="BU21" s="142" t="s">
        <v>143</v>
      </c>
      <c r="BV21" s="136"/>
      <c r="BW21" s="136"/>
      <c r="BX21" s="136"/>
      <c r="BY21" s="136"/>
      <c r="BZ21" s="136"/>
      <c r="CA21" s="136"/>
      <c r="CB21" s="136"/>
      <c r="CC21" s="136"/>
      <c r="CD21" s="136"/>
      <c r="CE21" s="137"/>
      <c r="CF21" s="138">
        <v>584213</v>
      </c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7"/>
      <c r="CV21" s="138">
        <v>588213</v>
      </c>
      <c r="CW21" s="166"/>
      <c r="CX21" s="166"/>
      <c r="CY21" s="166"/>
      <c r="CZ21" s="166"/>
      <c r="DA21" s="166"/>
      <c r="DB21" s="166"/>
      <c r="DC21" s="166"/>
      <c r="DD21" s="167"/>
      <c r="DE21" s="139">
        <v>589213</v>
      </c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1"/>
      <c r="ES21" s="72"/>
      <c r="ET21" s="72"/>
      <c r="EU21" s="72"/>
      <c r="EV21" s="72"/>
      <c r="EW21" s="72"/>
      <c r="EX21" s="72"/>
    </row>
    <row r="22" spans="1:154" ht="41.25" customHeight="1">
      <c r="A22" s="24">
        <v>12</v>
      </c>
      <c r="B22" s="169" t="s">
        <v>259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70">
        <v>810</v>
      </c>
      <c r="AJ22" s="171"/>
      <c r="AK22" s="171"/>
      <c r="AL22" s="171"/>
      <c r="AM22" s="171"/>
      <c r="AN22" s="171"/>
      <c r="AO22" s="171"/>
      <c r="AP22" s="171"/>
      <c r="AQ22" s="171"/>
      <c r="AR22" s="172"/>
      <c r="AS22" s="142" t="s">
        <v>236</v>
      </c>
      <c r="AT22" s="136"/>
      <c r="AU22" s="136"/>
      <c r="AV22" s="136"/>
      <c r="AW22" s="136"/>
      <c r="AX22" s="136"/>
      <c r="AY22" s="136"/>
      <c r="AZ22" s="136"/>
      <c r="BA22" s="136"/>
      <c r="BB22" s="137"/>
      <c r="BC22" s="142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42"/>
      <c r="BV22" s="136"/>
      <c r="BW22" s="136"/>
      <c r="BX22" s="136"/>
      <c r="BY22" s="136"/>
      <c r="BZ22" s="136"/>
      <c r="CA22" s="136"/>
      <c r="CB22" s="136"/>
      <c r="CC22" s="136"/>
      <c r="CD22" s="136"/>
      <c r="CE22" s="137"/>
      <c r="CF22" s="138">
        <f>CF23</f>
        <v>1478167.31</v>
      </c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7"/>
      <c r="CV22" s="138">
        <f>CV23</f>
        <v>1366611</v>
      </c>
      <c r="CW22" s="166"/>
      <c r="CX22" s="166"/>
      <c r="CY22" s="166"/>
      <c r="CZ22" s="166"/>
      <c r="DA22" s="166"/>
      <c r="DB22" s="166"/>
      <c r="DC22" s="166"/>
      <c r="DD22" s="167"/>
      <c r="DE22" s="139">
        <f>DE23</f>
        <v>1309051</v>
      </c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1"/>
      <c r="ES22" s="72"/>
      <c r="ET22" s="72"/>
      <c r="EU22" s="72"/>
      <c r="EV22" s="72"/>
      <c r="EW22" s="72"/>
      <c r="EX22" s="72"/>
    </row>
    <row r="23" spans="1:154" ht="22.5" customHeight="1">
      <c r="A23" s="24">
        <v>13</v>
      </c>
      <c r="B23" s="169" t="s">
        <v>342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>
        <v>810</v>
      </c>
      <c r="AJ23" s="171"/>
      <c r="AK23" s="171"/>
      <c r="AL23" s="171"/>
      <c r="AM23" s="171"/>
      <c r="AN23" s="171"/>
      <c r="AO23" s="171"/>
      <c r="AP23" s="171"/>
      <c r="AQ23" s="171"/>
      <c r="AR23" s="172"/>
      <c r="AS23" s="142" t="s">
        <v>236</v>
      </c>
      <c r="AT23" s="136"/>
      <c r="AU23" s="136"/>
      <c r="AV23" s="136"/>
      <c r="AW23" s="136"/>
      <c r="AX23" s="136"/>
      <c r="AY23" s="136"/>
      <c r="AZ23" s="136"/>
      <c r="BA23" s="136"/>
      <c r="BB23" s="137"/>
      <c r="BC23" s="142">
        <v>8100000000</v>
      </c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7"/>
      <c r="BU23" s="142"/>
      <c r="BV23" s="136"/>
      <c r="BW23" s="136"/>
      <c r="BX23" s="136"/>
      <c r="BY23" s="136"/>
      <c r="BZ23" s="136"/>
      <c r="CA23" s="136"/>
      <c r="CB23" s="136"/>
      <c r="CC23" s="136"/>
      <c r="CD23" s="136"/>
      <c r="CE23" s="137"/>
      <c r="CF23" s="138">
        <f>CF24</f>
        <v>1478167.31</v>
      </c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7"/>
      <c r="CV23" s="138">
        <f>CV24</f>
        <v>1366611</v>
      </c>
      <c r="CW23" s="166"/>
      <c r="CX23" s="166"/>
      <c r="CY23" s="166"/>
      <c r="CZ23" s="166"/>
      <c r="DA23" s="166"/>
      <c r="DB23" s="166"/>
      <c r="DC23" s="166"/>
      <c r="DD23" s="167"/>
      <c r="DE23" s="139">
        <f>DE24</f>
        <v>1309051</v>
      </c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1"/>
      <c r="ES23" s="72"/>
      <c r="ET23" s="72"/>
      <c r="EU23" s="72"/>
      <c r="EV23" s="72"/>
      <c r="EW23" s="72"/>
      <c r="EX23" s="72"/>
    </row>
    <row r="24" spans="1:154" ht="24" customHeight="1">
      <c r="A24" s="24">
        <v>14</v>
      </c>
      <c r="B24" s="169" t="s">
        <v>35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70">
        <v>810</v>
      </c>
      <c r="AJ24" s="171"/>
      <c r="AK24" s="171"/>
      <c r="AL24" s="171"/>
      <c r="AM24" s="171"/>
      <c r="AN24" s="171"/>
      <c r="AO24" s="171"/>
      <c r="AP24" s="171"/>
      <c r="AQ24" s="171"/>
      <c r="AR24" s="172"/>
      <c r="AS24" s="142" t="s">
        <v>236</v>
      </c>
      <c r="AT24" s="136"/>
      <c r="AU24" s="136"/>
      <c r="AV24" s="136"/>
      <c r="AW24" s="136"/>
      <c r="AX24" s="136"/>
      <c r="AY24" s="136"/>
      <c r="AZ24" s="136"/>
      <c r="BA24" s="136"/>
      <c r="BB24" s="137"/>
      <c r="BC24" s="142">
        <v>8110000000</v>
      </c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42"/>
      <c r="BV24" s="136"/>
      <c r="BW24" s="136"/>
      <c r="BX24" s="136"/>
      <c r="BY24" s="136"/>
      <c r="BZ24" s="136"/>
      <c r="CA24" s="136"/>
      <c r="CB24" s="136"/>
      <c r="CC24" s="136"/>
      <c r="CD24" s="136"/>
      <c r="CE24" s="137"/>
      <c r="CF24" s="138">
        <f>CF25+CF28</f>
        <v>1478167.31</v>
      </c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7"/>
      <c r="CV24" s="138">
        <f>+CV28</f>
        <v>1366611</v>
      </c>
      <c r="CW24" s="166"/>
      <c r="CX24" s="166"/>
      <c r="CY24" s="166"/>
      <c r="CZ24" s="166"/>
      <c r="DA24" s="166"/>
      <c r="DB24" s="166"/>
      <c r="DC24" s="166"/>
      <c r="DD24" s="167"/>
      <c r="DE24" s="139">
        <f>DE28</f>
        <v>1309051</v>
      </c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1"/>
      <c r="ES24" s="72"/>
      <c r="ET24" s="72"/>
      <c r="EU24" s="72"/>
      <c r="EV24" s="72"/>
      <c r="EW24" s="72"/>
      <c r="EX24" s="72"/>
    </row>
    <row r="25" spans="1:154" ht="66.75" customHeight="1">
      <c r="A25" s="24">
        <v>15</v>
      </c>
      <c r="B25" s="169" t="s">
        <v>113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70">
        <v>810</v>
      </c>
      <c r="AJ25" s="171"/>
      <c r="AK25" s="171"/>
      <c r="AL25" s="171"/>
      <c r="AM25" s="171"/>
      <c r="AN25" s="171"/>
      <c r="AO25" s="171"/>
      <c r="AP25" s="171"/>
      <c r="AQ25" s="171"/>
      <c r="AR25" s="172"/>
      <c r="AS25" s="142" t="s">
        <v>236</v>
      </c>
      <c r="AT25" s="136"/>
      <c r="AU25" s="136"/>
      <c r="AV25" s="136"/>
      <c r="AW25" s="136"/>
      <c r="AX25" s="136"/>
      <c r="AY25" s="136"/>
      <c r="AZ25" s="136"/>
      <c r="BA25" s="136"/>
      <c r="BB25" s="137"/>
      <c r="BC25" s="142" t="s">
        <v>111</v>
      </c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7"/>
      <c r="BU25" s="142"/>
      <c r="BV25" s="136"/>
      <c r="BW25" s="136"/>
      <c r="BX25" s="136"/>
      <c r="BY25" s="136"/>
      <c r="BZ25" s="136"/>
      <c r="CA25" s="136"/>
      <c r="CB25" s="136"/>
      <c r="CC25" s="136"/>
      <c r="CD25" s="136"/>
      <c r="CE25" s="137"/>
      <c r="CF25" s="138">
        <v>51834.5</v>
      </c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7"/>
      <c r="CV25" s="138">
        <v>0</v>
      </c>
      <c r="CW25" s="166"/>
      <c r="CX25" s="166"/>
      <c r="CY25" s="166"/>
      <c r="CZ25" s="166"/>
      <c r="DA25" s="166"/>
      <c r="DB25" s="166"/>
      <c r="DC25" s="166"/>
      <c r="DD25" s="167"/>
      <c r="DE25" s="139">
        <v>0</v>
      </c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1"/>
      <c r="ES25" s="72"/>
      <c r="ET25" s="72"/>
      <c r="EU25" s="72"/>
      <c r="EV25" s="72"/>
      <c r="EW25" s="72"/>
      <c r="EX25" s="72"/>
    </row>
    <row r="26" spans="1:154" ht="66.75" customHeight="1">
      <c r="A26" s="24">
        <v>16</v>
      </c>
      <c r="B26" s="169" t="s">
        <v>112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70">
        <v>810</v>
      </c>
      <c r="AJ26" s="171"/>
      <c r="AK26" s="171"/>
      <c r="AL26" s="171"/>
      <c r="AM26" s="171"/>
      <c r="AN26" s="171"/>
      <c r="AO26" s="171"/>
      <c r="AP26" s="171"/>
      <c r="AQ26" s="171"/>
      <c r="AR26" s="172"/>
      <c r="AS26" s="142" t="s">
        <v>236</v>
      </c>
      <c r="AT26" s="136"/>
      <c r="AU26" s="136"/>
      <c r="AV26" s="136"/>
      <c r="AW26" s="136"/>
      <c r="AX26" s="136"/>
      <c r="AY26" s="136"/>
      <c r="AZ26" s="136"/>
      <c r="BA26" s="136"/>
      <c r="BB26" s="137"/>
      <c r="BC26" s="142" t="s">
        <v>111</v>
      </c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7"/>
      <c r="BU26" s="142" t="s">
        <v>175</v>
      </c>
      <c r="BV26" s="136"/>
      <c r="BW26" s="136"/>
      <c r="BX26" s="136"/>
      <c r="BY26" s="136"/>
      <c r="BZ26" s="136"/>
      <c r="CA26" s="136"/>
      <c r="CB26" s="136"/>
      <c r="CC26" s="136"/>
      <c r="CD26" s="136"/>
      <c r="CE26" s="137"/>
      <c r="CF26" s="138">
        <v>51834.5</v>
      </c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7"/>
      <c r="CV26" s="138">
        <v>0</v>
      </c>
      <c r="CW26" s="166"/>
      <c r="CX26" s="166"/>
      <c r="CY26" s="166"/>
      <c r="CZ26" s="166"/>
      <c r="DA26" s="166"/>
      <c r="DB26" s="166"/>
      <c r="DC26" s="166"/>
      <c r="DD26" s="167"/>
      <c r="DE26" s="139">
        <v>0</v>
      </c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1"/>
      <c r="ES26" s="72"/>
      <c r="ET26" s="72"/>
      <c r="EU26" s="72"/>
      <c r="EV26" s="72"/>
      <c r="EW26" s="72"/>
      <c r="EX26" s="72"/>
    </row>
    <row r="27" spans="1:154" ht="49.5" customHeight="1">
      <c r="A27" s="24">
        <v>17</v>
      </c>
      <c r="B27" s="169" t="s">
        <v>211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70">
        <v>810</v>
      </c>
      <c r="AJ27" s="171"/>
      <c r="AK27" s="171"/>
      <c r="AL27" s="171"/>
      <c r="AM27" s="171"/>
      <c r="AN27" s="171"/>
      <c r="AO27" s="171"/>
      <c r="AP27" s="171"/>
      <c r="AQ27" s="171"/>
      <c r="AR27" s="172"/>
      <c r="AS27" s="142" t="s">
        <v>236</v>
      </c>
      <c r="AT27" s="136"/>
      <c r="AU27" s="136"/>
      <c r="AV27" s="136"/>
      <c r="AW27" s="136"/>
      <c r="AX27" s="136"/>
      <c r="AY27" s="136"/>
      <c r="AZ27" s="136"/>
      <c r="BA27" s="136"/>
      <c r="BB27" s="137"/>
      <c r="BC27" s="142" t="s">
        <v>111</v>
      </c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42" t="s">
        <v>143</v>
      </c>
      <c r="BV27" s="136"/>
      <c r="BW27" s="136"/>
      <c r="BX27" s="136"/>
      <c r="BY27" s="136"/>
      <c r="BZ27" s="136"/>
      <c r="CA27" s="136"/>
      <c r="CB27" s="136"/>
      <c r="CC27" s="136"/>
      <c r="CD27" s="136"/>
      <c r="CE27" s="137"/>
      <c r="CF27" s="138">
        <v>51834.5</v>
      </c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7"/>
      <c r="CV27" s="138">
        <v>0</v>
      </c>
      <c r="CW27" s="166"/>
      <c r="CX27" s="166"/>
      <c r="CY27" s="166"/>
      <c r="CZ27" s="166"/>
      <c r="DA27" s="166"/>
      <c r="DB27" s="166"/>
      <c r="DC27" s="166"/>
      <c r="DD27" s="167"/>
      <c r="DE27" s="139">
        <v>0</v>
      </c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1"/>
      <c r="ES27" s="72"/>
      <c r="ET27" s="72"/>
      <c r="EU27" s="72"/>
      <c r="EV27" s="72"/>
      <c r="EW27" s="72"/>
      <c r="EX27" s="72"/>
    </row>
    <row r="28" spans="1:154" ht="49.5" customHeight="1">
      <c r="A28" s="24">
        <v>18</v>
      </c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70">
        <v>810</v>
      </c>
      <c r="AJ28" s="171"/>
      <c r="AK28" s="171"/>
      <c r="AL28" s="171"/>
      <c r="AM28" s="171"/>
      <c r="AN28" s="171"/>
      <c r="AO28" s="171"/>
      <c r="AP28" s="171"/>
      <c r="AQ28" s="171"/>
      <c r="AR28" s="172"/>
      <c r="AS28" s="142" t="s">
        <v>236</v>
      </c>
      <c r="AT28" s="136"/>
      <c r="AU28" s="136"/>
      <c r="AV28" s="136"/>
      <c r="AW28" s="136"/>
      <c r="AX28" s="136"/>
      <c r="AY28" s="136"/>
      <c r="AZ28" s="136"/>
      <c r="BA28" s="136"/>
      <c r="BB28" s="137"/>
      <c r="BC28" s="142">
        <v>8110080210</v>
      </c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42"/>
      <c r="BV28" s="136"/>
      <c r="BW28" s="136"/>
      <c r="BX28" s="136"/>
      <c r="BY28" s="136"/>
      <c r="BZ28" s="136"/>
      <c r="CA28" s="136"/>
      <c r="CB28" s="136"/>
      <c r="CC28" s="136"/>
      <c r="CD28" s="136"/>
      <c r="CE28" s="137"/>
      <c r="CF28" s="138">
        <f>CF29+CF31+CF33</f>
        <v>1426332.81</v>
      </c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7"/>
      <c r="CV28" s="138">
        <f>CV29+CV31+CV33</f>
        <v>1366611</v>
      </c>
      <c r="CW28" s="166"/>
      <c r="CX28" s="166"/>
      <c r="CY28" s="166"/>
      <c r="CZ28" s="166"/>
      <c r="DA28" s="166"/>
      <c r="DB28" s="166"/>
      <c r="DC28" s="166"/>
      <c r="DD28" s="167"/>
      <c r="DE28" s="139">
        <f>DE29+DE31+DE33</f>
        <v>1309051</v>
      </c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1"/>
      <c r="ES28" s="72"/>
      <c r="ET28" s="72"/>
      <c r="EU28" s="72"/>
      <c r="EV28" s="72"/>
      <c r="EW28" s="72"/>
      <c r="EX28" s="72"/>
    </row>
    <row r="29" spans="1:154" ht="64.5" customHeight="1">
      <c r="A29" s="24">
        <v>19</v>
      </c>
      <c r="B29" s="169" t="s">
        <v>210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70">
        <v>810</v>
      </c>
      <c r="AJ29" s="171"/>
      <c r="AK29" s="171"/>
      <c r="AL29" s="171"/>
      <c r="AM29" s="171"/>
      <c r="AN29" s="171"/>
      <c r="AO29" s="171"/>
      <c r="AP29" s="171"/>
      <c r="AQ29" s="171"/>
      <c r="AR29" s="172"/>
      <c r="AS29" s="142" t="s">
        <v>236</v>
      </c>
      <c r="AT29" s="136"/>
      <c r="AU29" s="136"/>
      <c r="AV29" s="136"/>
      <c r="AW29" s="136"/>
      <c r="AX29" s="136"/>
      <c r="AY29" s="136"/>
      <c r="AZ29" s="136"/>
      <c r="BA29" s="136"/>
      <c r="BB29" s="137"/>
      <c r="BC29" s="142">
        <v>8110080210</v>
      </c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42" t="s">
        <v>175</v>
      </c>
      <c r="BV29" s="136"/>
      <c r="BW29" s="136"/>
      <c r="BX29" s="136"/>
      <c r="BY29" s="136"/>
      <c r="BZ29" s="136"/>
      <c r="CA29" s="136"/>
      <c r="CB29" s="136"/>
      <c r="CC29" s="136"/>
      <c r="CD29" s="136"/>
      <c r="CE29" s="137"/>
      <c r="CF29" s="197">
        <f>CF30</f>
        <v>1120018</v>
      </c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9"/>
      <c r="CV29" s="138">
        <f>CV30</f>
        <v>1120018</v>
      </c>
      <c r="CW29" s="166"/>
      <c r="CX29" s="166"/>
      <c r="CY29" s="166"/>
      <c r="CZ29" s="166"/>
      <c r="DA29" s="166"/>
      <c r="DB29" s="166"/>
      <c r="DC29" s="166"/>
      <c r="DD29" s="167"/>
      <c r="DE29" s="139">
        <f>DE30</f>
        <v>1120018</v>
      </c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1"/>
      <c r="ES29" s="72"/>
      <c r="ET29" s="72"/>
      <c r="EU29" s="72"/>
      <c r="EV29" s="72"/>
      <c r="EW29" s="72"/>
      <c r="EX29" s="72"/>
    </row>
    <row r="30" spans="1:154" ht="28.5" customHeight="1">
      <c r="A30" s="24">
        <v>20</v>
      </c>
      <c r="B30" s="169" t="s">
        <v>211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70">
        <v>810</v>
      </c>
      <c r="AJ30" s="171"/>
      <c r="AK30" s="171"/>
      <c r="AL30" s="171"/>
      <c r="AM30" s="171"/>
      <c r="AN30" s="171"/>
      <c r="AO30" s="171"/>
      <c r="AP30" s="171"/>
      <c r="AQ30" s="171"/>
      <c r="AR30" s="172"/>
      <c r="AS30" s="142" t="s">
        <v>236</v>
      </c>
      <c r="AT30" s="136"/>
      <c r="AU30" s="136"/>
      <c r="AV30" s="136"/>
      <c r="AW30" s="136"/>
      <c r="AX30" s="136"/>
      <c r="AY30" s="136"/>
      <c r="AZ30" s="136"/>
      <c r="BA30" s="136"/>
      <c r="BB30" s="137"/>
      <c r="BC30" s="142">
        <v>8110080210</v>
      </c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42" t="s">
        <v>143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7"/>
      <c r="CF30" s="197">
        <f>259788+860230</f>
        <v>1120018</v>
      </c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9"/>
      <c r="CV30" s="138">
        <f>259788+860230</f>
        <v>1120018</v>
      </c>
      <c r="CW30" s="166"/>
      <c r="CX30" s="166"/>
      <c r="CY30" s="166"/>
      <c r="CZ30" s="166"/>
      <c r="DA30" s="166"/>
      <c r="DB30" s="166"/>
      <c r="DC30" s="166"/>
      <c r="DD30" s="167"/>
      <c r="DE30" s="139">
        <f>1120018</f>
        <v>1120018</v>
      </c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1"/>
      <c r="ES30" s="72"/>
      <c r="ET30" s="72"/>
      <c r="EU30" s="72"/>
      <c r="EV30" s="72"/>
      <c r="EW30" s="72"/>
      <c r="EX30" s="72"/>
    </row>
    <row r="31" spans="1:154" ht="26.25" customHeight="1">
      <c r="A31" s="24">
        <v>21</v>
      </c>
      <c r="B31" s="169" t="s">
        <v>213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>
        <v>810</v>
      </c>
      <c r="AJ31" s="171"/>
      <c r="AK31" s="171"/>
      <c r="AL31" s="171"/>
      <c r="AM31" s="171"/>
      <c r="AN31" s="171"/>
      <c r="AO31" s="171"/>
      <c r="AP31" s="171"/>
      <c r="AQ31" s="171"/>
      <c r="AR31" s="172"/>
      <c r="AS31" s="142" t="s">
        <v>236</v>
      </c>
      <c r="AT31" s="136"/>
      <c r="AU31" s="136"/>
      <c r="AV31" s="136"/>
      <c r="AW31" s="136"/>
      <c r="AX31" s="136"/>
      <c r="AY31" s="136"/>
      <c r="AZ31" s="136"/>
      <c r="BA31" s="136"/>
      <c r="BB31" s="137"/>
      <c r="BC31" s="142">
        <v>8110080210</v>
      </c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42" t="s">
        <v>145</v>
      </c>
      <c r="BV31" s="136"/>
      <c r="BW31" s="136"/>
      <c r="BX31" s="136"/>
      <c r="BY31" s="136"/>
      <c r="BZ31" s="136"/>
      <c r="CA31" s="136"/>
      <c r="CB31" s="136"/>
      <c r="CC31" s="136"/>
      <c r="CD31" s="136"/>
      <c r="CE31" s="137"/>
      <c r="CF31" s="197">
        <f>CF32</f>
        <v>299668.81</v>
      </c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9"/>
      <c r="CV31" s="138">
        <f>CV32</f>
        <v>239947</v>
      </c>
      <c r="CW31" s="166"/>
      <c r="CX31" s="166"/>
      <c r="CY31" s="166"/>
      <c r="CZ31" s="166"/>
      <c r="DA31" s="166"/>
      <c r="DB31" s="166"/>
      <c r="DC31" s="166"/>
      <c r="DD31" s="167"/>
      <c r="DE31" s="139">
        <f>DE32</f>
        <v>182387</v>
      </c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1"/>
      <c r="ES31" s="72"/>
      <c r="ET31" s="72"/>
      <c r="EU31" s="72"/>
      <c r="EV31" s="72"/>
      <c r="EW31" s="72"/>
      <c r="EX31" s="72"/>
    </row>
    <row r="32" spans="1:154" ht="24.75" customHeight="1">
      <c r="A32" s="24">
        <v>22</v>
      </c>
      <c r="B32" s="169" t="s">
        <v>147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>
        <v>810</v>
      </c>
      <c r="AJ32" s="171"/>
      <c r="AK32" s="171"/>
      <c r="AL32" s="171"/>
      <c r="AM32" s="171"/>
      <c r="AN32" s="171"/>
      <c r="AO32" s="171"/>
      <c r="AP32" s="171"/>
      <c r="AQ32" s="171"/>
      <c r="AR32" s="172"/>
      <c r="AS32" s="142" t="s">
        <v>236</v>
      </c>
      <c r="AT32" s="136"/>
      <c r="AU32" s="136"/>
      <c r="AV32" s="136"/>
      <c r="AW32" s="136"/>
      <c r="AX32" s="136"/>
      <c r="AY32" s="136"/>
      <c r="AZ32" s="136"/>
      <c r="BA32" s="136"/>
      <c r="BB32" s="137"/>
      <c r="BC32" s="142">
        <v>8110080210</v>
      </c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42" t="s">
        <v>148</v>
      </c>
      <c r="BV32" s="136"/>
      <c r="BW32" s="136"/>
      <c r="BX32" s="136"/>
      <c r="BY32" s="136"/>
      <c r="BZ32" s="136"/>
      <c r="CA32" s="136"/>
      <c r="CB32" s="136"/>
      <c r="CC32" s="136"/>
      <c r="CD32" s="136"/>
      <c r="CE32" s="137"/>
      <c r="CF32" s="197">
        <v>299668.81</v>
      </c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9"/>
      <c r="CV32" s="138">
        <f>297417-CV109</f>
        <v>239947</v>
      </c>
      <c r="CW32" s="166"/>
      <c r="CX32" s="166"/>
      <c r="CY32" s="166"/>
      <c r="CZ32" s="166"/>
      <c r="DA32" s="166"/>
      <c r="DB32" s="166"/>
      <c r="DC32" s="166"/>
      <c r="DD32" s="167"/>
      <c r="DE32" s="139">
        <f>297417-DE109</f>
        <v>182387</v>
      </c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1"/>
      <c r="ES32" s="72"/>
      <c r="ET32" s="72"/>
      <c r="EU32" s="72"/>
      <c r="EV32" s="72"/>
      <c r="EW32" s="72"/>
      <c r="EX32" s="72"/>
    </row>
    <row r="33" spans="1:154" ht="16.5" customHeight="1">
      <c r="A33" s="24">
        <v>23</v>
      </c>
      <c r="B33" s="169" t="s">
        <v>344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73"/>
      <c r="AI33" s="170">
        <v>810</v>
      </c>
      <c r="AJ33" s="171"/>
      <c r="AK33" s="171"/>
      <c r="AL33" s="171"/>
      <c r="AM33" s="171"/>
      <c r="AN33" s="171"/>
      <c r="AO33" s="171"/>
      <c r="AP33" s="171"/>
      <c r="AQ33" s="171"/>
      <c r="AR33" s="172"/>
      <c r="AS33" s="142" t="s">
        <v>236</v>
      </c>
      <c r="AT33" s="136"/>
      <c r="AU33" s="136"/>
      <c r="AV33" s="136"/>
      <c r="AW33" s="136"/>
      <c r="AX33" s="136"/>
      <c r="AY33" s="136"/>
      <c r="AZ33" s="136"/>
      <c r="BA33" s="136"/>
      <c r="BB33" s="137"/>
      <c r="BC33" s="142">
        <v>8110080210</v>
      </c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42" t="s">
        <v>345</v>
      </c>
      <c r="BV33" s="136"/>
      <c r="BW33" s="136"/>
      <c r="BX33" s="136"/>
      <c r="BY33" s="136"/>
      <c r="BZ33" s="136"/>
      <c r="CA33" s="136"/>
      <c r="CB33" s="136"/>
      <c r="CC33" s="136"/>
      <c r="CD33" s="136"/>
      <c r="CE33" s="137"/>
      <c r="CF33" s="138">
        <f>CF34</f>
        <v>6646</v>
      </c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7"/>
      <c r="CV33" s="138">
        <f>+CV34</f>
        <v>6646</v>
      </c>
      <c r="CW33" s="166"/>
      <c r="CX33" s="166"/>
      <c r="CY33" s="166"/>
      <c r="CZ33" s="166"/>
      <c r="DA33" s="166"/>
      <c r="DB33" s="166"/>
      <c r="DC33" s="166"/>
      <c r="DD33" s="167"/>
      <c r="DE33" s="139">
        <f>+CV33</f>
        <v>6646</v>
      </c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1"/>
      <c r="ES33" s="72"/>
      <c r="ET33" s="72"/>
      <c r="EU33" s="72"/>
      <c r="EV33" s="72"/>
      <c r="EW33" s="72"/>
      <c r="EX33" s="72"/>
    </row>
    <row r="34" spans="1:154" ht="17.25" customHeight="1">
      <c r="A34" s="24">
        <v>24</v>
      </c>
      <c r="B34" s="169" t="s">
        <v>177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>
        <v>810</v>
      </c>
      <c r="AJ34" s="171"/>
      <c r="AK34" s="171"/>
      <c r="AL34" s="171"/>
      <c r="AM34" s="171"/>
      <c r="AN34" s="171"/>
      <c r="AO34" s="171"/>
      <c r="AP34" s="171"/>
      <c r="AQ34" s="171"/>
      <c r="AR34" s="172"/>
      <c r="AS34" s="142" t="s">
        <v>236</v>
      </c>
      <c r="AT34" s="136"/>
      <c r="AU34" s="136"/>
      <c r="AV34" s="136"/>
      <c r="AW34" s="136"/>
      <c r="AX34" s="136"/>
      <c r="AY34" s="136"/>
      <c r="AZ34" s="136"/>
      <c r="BA34" s="136"/>
      <c r="BB34" s="137"/>
      <c r="BC34" s="142">
        <v>8110080210</v>
      </c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42" t="s">
        <v>176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7"/>
      <c r="CF34" s="138">
        <v>6646</v>
      </c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7"/>
      <c r="CV34" s="138">
        <v>6646</v>
      </c>
      <c r="CW34" s="166"/>
      <c r="CX34" s="166"/>
      <c r="CY34" s="166"/>
      <c r="CZ34" s="166"/>
      <c r="DA34" s="166"/>
      <c r="DB34" s="166"/>
      <c r="DC34" s="166"/>
      <c r="DD34" s="167"/>
      <c r="DE34" s="139">
        <v>6646</v>
      </c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1"/>
      <c r="ES34" s="72"/>
      <c r="ET34" s="72"/>
      <c r="EU34" s="72"/>
      <c r="EV34" s="72"/>
      <c r="EW34" s="72"/>
      <c r="EX34" s="72"/>
    </row>
    <row r="35" spans="1:154" ht="15.75" customHeight="1">
      <c r="A35" s="24">
        <v>25</v>
      </c>
      <c r="B35" s="169" t="s">
        <v>260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70">
        <v>810</v>
      </c>
      <c r="AJ35" s="171"/>
      <c r="AK35" s="171"/>
      <c r="AL35" s="171"/>
      <c r="AM35" s="171"/>
      <c r="AN35" s="171"/>
      <c r="AO35" s="171"/>
      <c r="AP35" s="171"/>
      <c r="AQ35" s="171"/>
      <c r="AR35" s="172"/>
      <c r="AS35" s="142" t="s">
        <v>237</v>
      </c>
      <c r="AT35" s="136"/>
      <c r="AU35" s="136"/>
      <c r="AV35" s="136"/>
      <c r="AW35" s="136"/>
      <c r="AX35" s="136"/>
      <c r="AY35" s="136"/>
      <c r="AZ35" s="136"/>
      <c r="BA35" s="136"/>
      <c r="BB35" s="137"/>
      <c r="BC35" s="142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42"/>
      <c r="BV35" s="136"/>
      <c r="BW35" s="136"/>
      <c r="BX35" s="136"/>
      <c r="BY35" s="136"/>
      <c r="BZ35" s="136"/>
      <c r="CA35" s="136"/>
      <c r="CB35" s="136"/>
      <c r="CC35" s="136"/>
      <c r="CD35" s="136"/>
      <c r="CE35" s="137"/>
      <c r="CF35" s="185">
        <v>1000</v>
      </c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7"/>
      <c r="CV35" s="138">
        <f>CV36</f>
        <v>1000</v>
      </c>
      <c r="CW35" s="166"/>
      <c r="CX35" s="166"/>
      <c r="CY35" s="166"/>
      <c r="CZ35" s="166"/>
      <c r="DA35" s="166"/>
      <c r="DB35" s="166"/>
      <c r="DC35" s="166"/>
      <c r="DD35" s="167"/>
      <c r="DE35" s="139">
        <f>+CV35</f>
        <v>1000</v>
      </c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1"/>
      <c r="ES35" s="72" t="s">
        <v>310</v>
      </c>
      <c r="ET35" s="72"/>
      <c r="EU35" s="72"/>
      <c r="EV35" s="72"/>
      <c r="EW35" s="72"/>
      <c r="EX35" s="72"/>
    </row>
    <row r="36" spans="1:154" ht="25.5" customHeight="1">
      <c r="A36" s="24">
        <v>26</v>
      </c>
      <c r="B36" s="169" t="s">
        <v>342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70">
        <v>810</v>
      </c>
      <c r="AJ36" s="171"/>
      <c r="AK36" s="171"/>
      <c r="AL36" s="171"/>
      <c r="AM36" s="171"/>
      <c r="AN36" s="171"/>
      <c r="AO36" s="171"/>
      <c r="AP36" s="171"/>
      <c r="AQ36" s="171"/>
      <c r="AR36" s="172"/>
      <c r="AS36" s="142" t="s">
        <v>237</v>
      </c>
      <c r="AT36" s="136"/>
      <c r="AU36" s="136"/>
      <c r="AV36" s="136"/>
      <c r="AW36" s="136"/>
      <c r="AX36" s="136"/>
      <c r="AY36" s="136"/>
      <c r="AZ36" s="136"/>
      <c r="BA36" s="136"/>
      <c r="BB36" s="137"/>
      <c r="BC36" s="142">
        <v>8100000000</v>
      </c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42"/>
      <c r="BV36" s="136"/>
      <c r="BW36" s="136"/>
      <c r="BX36" s="136"/>
      <c r="BY36" s="136"/>
      <c r="BZ36" s="136"/>
      <c r="CA36" s="136"/>
      <c r="CB36" s="136"/>
      <c r="CC36" s="136"/>
      <c r="CD36" s="136"/>
      <c r="CE36" s="137"/>
      <c r="CF36" s="138">
        <f>CF37</f>
        <v>1000</v>
      </c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7"/>
      <c r="CV36" s="138">
        <f>CV37</f>
        <v>1000</v>
      </c>
      <c r="CW36" s="166"/>
      <c r="CX36" s="166"/>
      <c r="CY36" s="166"/>
      <c r="CZ36" s="166"/>
      <c r="DA36" s="166"/>
      <c r="DB36" s="166"/>
      <c r="DC36" s="166"/>
      <c r="DD36" s="167"/>
      <c r="DE36" s="139">
        <f>+CV36</f>
        <v>1000</v>
      </c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1"/>
      <c r="ES36" s="72" t="s">
        <v>310</v>
      </c>
      <c r="ET36" s="72"/>
      <c r="EU36" s="72"/>
      <c r="EV36" s="72"/>
      <c r="EW36" s="72"/>
      <c r="EX36" s="72"/>
    </row>
    <row r="37" spans="1:154" ht="23.25" customHeight="1">
      <c r="A37" s="24">
        <v>27</v>
      </c>
      <c r="B37" s="169" t="s">
        <v>35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>
        <v>810</v>
      </c>
      <c r="AJ37" s="171"/>
      <c r="AK37" s="171"/>
      <c r="AL37" s="171"/>
      <c r="AM37" s="171"/>
      <c r="AN37" s="171"/>
      <c r="AO37" s="171"/>
      <c r="AP37" s="171"/>
      <c r="AQ37" s="171"/>
      <c r="AR37" s="172"/>
      <c r="AS37" s="142" t="s">
        <v>237</v>
      </c>
      <c r="AT37" s="136"/>
      <c r="AU37" s="136"/>
      <c r="AV37" s="136"/>
      <c r="AW37" s="136"/>
      <c r="AX37" s="136"/>
      <c r="AY37" s="136"/>
      <c r="AZ37" s="136"/>
      <c r="BA37" s="136"/>
      <c r="BB37" s="137"/>
      <c r="BC37" s="142">
        <v>8110000000</v>
      </c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42"/>
      <c r="BV37" s="136"/>
      <c r="BW37" s="136"/>
      <c r="BX37" s="136"/>
      <c r="BY37" s="136"/>
      <c r="BZ37" s="136"/>
      <c r="CA37" s="136"/>
      <c r="CB37" s="136"/>
      <c r="CC37" s="136"/>
      <c r="CD37" s="136"/>
      <c r="CE37" s="137"/>
      <c r="CF37" s="138">
        <f>CF38</f>
        <v>1000</v>
      </c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7"/>
      <c r="CV37" s="138">
        <f>CV38</f>
        <v>1000</v>
      </c>
      <c r="CW37" s="166"/>
      <c r="CX37" s="166"/>
      <c r="CY37" s="166"/>
      <c r="CZ37" s="166"/>
      <c r="DA37" s="166"/>
      <c r="DB37" s="166"/>
      <c r="DC37" s="166"/>
      <c r="DD37" s="167"/>
      <c r="DE37" s="139">
        <f>+CV37</f>
        <v>1000</v>
      </c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1"/>
      <c r="ES37" s="72" t="s">
        <v>310</v>
      </c>
      <c r="ET37" s="72"/>
      <c r="EU37" s="72"/>
      <c r="EV37" s="72"/>
      <c r="EW37" s="72"/>
      <c r="EX37" s="72"/>
    </row>
    <row r="38" spans="1:154" ht="50.25" customHeight="1">
      <c r="A38" s="24">
        <v>28</v>
      </c>
      <c r="B38" s="169" t="s">
        <v>36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>
        <v>810</v>
      </c>
      <c r="AJ38" s="171"/>
      <c r="AK38" s="171"/>
      <c r="AL38" s="171"/>
      <c r="AM38" s="171"/>
      <c r="AN38" s="171"/>
      <c r="AO38" s="171"/>
      <c r="AP38" s="171"/>
      <c r="AQ38" s="171"/>
      <c r="AR38" s="172"/>
      <c r="AS38" s="142" t="s">
        <v>237</v>
      </c>
      <c r="AT38" s="136"/>
      <c r="AU38" s="136"/>
      <c r="AV38" s="136"/>
      <c r="AW38" s="136"/>
      <c r="AX38" s="136"/>
      <c r="AY38" s="136"/>
      <c r="AZ38" s="136"/>
      <c r="BA38" s="136"/>
      <c r="BB38" s="137"/>
      <c r="BC38" s="142">
        <v>8110080050</v>
      </c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42"/>
      <c r="BV38" s="136"/>
      <c r="BW38" s="136"/>
      <c r="BX38" s="136"/>
      <c r="BY38" s="136"/>
      <c r="BZ38" s="136"/>
      <c r="CA38" s="136"/>
      <c r="CB38" s="136"/>
      <c r="CC38" s="136"/>
      <c r="CD38" s="136"/>
      <c r="CE38" s="137"/>
      <c r="CF38" s="138">
        <f>CF39</f>
        <v>1000</v>
      </c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7"/>
      <c r="CV38" s="138">
        <v>1000</v>
      </c>
      <c r="CW38" s="166"/>
      <c r="CX38" s="166"/>
      <c r="CY38" s="166"/>
      <c r="CZ38" s="166"/>
      <c r="DA38" s="166"/>
      <c r="DB38" s="166"/>
      <c r="DC38" s="166"/>
      <c r="DD38" s="167"/>
      <c r="DE38" s="139">
        <v>1000</v>
      </c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1"/>
      <c r="ES38" s="72" t="s">
        <v>310</v>
      </c>
      <c r="ET38" s="72"/>
      <c r="EU38" s="72"/>
      <c r="EV38" s="72"/>
      <c r="EW38" s="72"/>
      <c r="EX38" s="72"/>
    </row>
    <row r="39" spans="1:154" ht="14.25" customHeight="1">
      <c r="A39" s="24">
        <v>29</v>
      </c>
      <c r="B39" s="169" t="s">
        <v>344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>
        <v>810</v>
      </c>
      <c r="AJ39" s="171"/>
      <c r="AK39" s="171"/>
      <c r="AL39" s="171"/>
      <c r="AM39" s="171"/>
      <c r="AN39" s="171"/>
      <c r="AO39" s="171"/>
      <c r="AP39" s="171"/>
      <c r="AQ39" s="171"/>
      <c r="AR39" s="172"/>
      <c r="AS39" s="142" t="s">
        <v>237</v>
      </c>
      <c r="AT39" s="136"/>
      <c r="AU39" s="136"/>
      <c r="AV39" s="136"/>
      <c r="AW39" s="136"/>
      <c r="AX39" s="136"/>
      <c r="AY39" s="136"/>
      <c r="AZ39" s="136"/>
      <c r="BA39" s="136"/>
      <c r="BB39" s="137"/>
      <c r="BC39" s="142">
        <v>8110080050</v>
      </c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42" t="s">
        <v>345</v>
      </c>
      <c r="BV39" s="136"/>
      <c r="BW39" s="136"/>
      <c r="BX39" s="136"/>
      <c r="BY39" s="136"/>
      <c r="BZ39" s="136"/>
      <c r="CA39" s="136"/>
      <c r="CB39" s="136"/>
      <c r="CC39" s="136"/>
      <c r="CD39" s="136"/>
      <c r="CE39" s="137"/>
      <c r="CF39" s="138">
        <v>1000</v>
      </c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7"/>
      <c r="CV39" s="138">
        <f>CV40</f>
        <v>1000</v>
      </c>
      <c r="CW39" s="166"/>
      <c r="CX39" s="166"/>
      <c r="CY39" s="166"/>
      <c r="CZ39" s="166"/>
      <c r="DA39" s="166"/>
      <c r="DB39" s="166"/>
      <c r="DC39" s="166"/>
      <c r="DD39" s="167"/>
      <c r="DE39" s="139">
        <f>+CV39</f>
        <v>1000</v>
      </c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1"/>
      <c r="ES39" s="72" t="s">
        <v>310</v>
      </c>
      <c r="ET39" s="72"/>
      <c r="EU39" s="72"/>
      <c r="EV39" s="72"/>
      <c r="EW39" s="72"/>
      <c r="EX39" s="72"/>
    </row>
    <row r="40" spans="1:154" ht="16.5" customHeight="1">
      <c r="A40" s="24">
        <v>30</v>
      </c>
      <c r="B40" s="169" t="s">
        <v>174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0">
        <v>810</v>
      </c>
      <c r="AJ40" s="171"/>
      <c r="AK40" s="171"/>
      <c r="AL40" s="171"/>
      <c r="AM40" s="171"/>
      <c r="AN40" s="171"/>
      <c r="AO40" s="171"/>
      <c r="AP40" s="171"/>
      <c r="AQ40" s="171"/>
      <c r="AR40" s="172"/>
      <c r="AS40" s="142" t="s">
        <v>237</v>
      </c>
      <c r="AT40" s="136"/>
      <c r="AU40" s="136"/>
      <c r="AV40" s="136"/>
      <c r="AW40" s="136"/>
      <c r="AX40" s="136"/>
      <c r="AY40" s="136"/>
      <c r="AZ40" s="136"/>
      <c r="BA40" s="136"/>
      <c r="BB40" s="137"/>
      <c r="BC40" s="142">
        <v>8110080050</v>
      </c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42" t="s">
        <v>173</v>
      </c>
      <c r="BV40" s="136"/>
      <c r="BW40" s="136"/>
      <c r="BX40" s="136"/>
      <c r="BY40" s="136"/>
      <c r="BZ40" s="136"/>
      <c r="CA40" s="136"/>
      <c r="CB40" s="136"/>
      <c r="CC40" s="136"/>
      <c r="CD40" s="136"/>
      <c r="CE40" s="137"/>
      <c r="CF40" s="138">
        <v>1000</v>
      </c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7"/>
      <c r="CV40" s="138">
        <v>1000</v>
      </c>
      <c r="CW40" s="166"/>
      <c r="CX40" s="166"/>
      <c r="CY40" s="166"/>
      <c r="CZ40" s="166"/>
      <c r="DA40" s="166"/>
      <c r="DB40" s="166"/>
      <c r="DC40" s="166"/>
      <c r="DD40" s="167"/>
      <c r="DE40" s="139">
        <v>1000</v>
      </c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1"/>
      <c r="ES40" s="72" t="s">
        <v>310</v>
      </c>
      <c r="ET40" s="72"/>
      <c r="EU40" s="72"/>
      <c r="EV40" s="72"/>
      <c r="EW40" s="72"/>
      <c r="EX40" s="72"/>
    </row>
    <row r="41" spans="1:154" ht="17.25" customHeight="1">
      <c r="A41" s="24">
        <v>31</v>
      </c>
      <c r="B41" s="169" t="s">
        <v>282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70">
        <v>810</v>
      </c>
      <c r="AJ41" s="171"/>
      <c r="AK41" s="171"/>
      <c r="AL41" s="171"/>
      <c r="AM41" s="171"/>
      <c r="AN41" s="171"/>
      <c r="AO41" s="171"/>
      <c r="AP41" s="171"/>
      <c r="AQ41" s="171"/>
      <c r="AR41" s="172"/>
      <c r="AS41" s="142" t="s">
        <v>238</v>
      </c>
      <c r="AT41" s="136"/>
      <c r="AU41" s="136"/>
      <c r="AV41" s="136"/>
      <c r="AW41" s="136"/>
      <c r="AX41" s="136"/>
      <c r="AY41" s="136"/>
      <c r="AZ41" s="136"/>
      <c r="BA41" s="136"/>
      <c r="BB41" s="137"/>
      <c r="BC41" s="142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42"/>
      <c r="BV41" s="136"/>
      <c r="BW41" s="136"/>
      <c r="BX41" s="136"/>
      <c r="BY41" s="136"/>
      <c r="BZ41" s="136"/>
      <c r="CA41" s="136"/>
      <c r="CB41" s="136"/>
      <c r="CC41" s="136"/>
      <c r="CD41" s="136"/>
      <c r="CE41" s="137"/>
      <c r="CF41" s="185">
        <f>CF42</f>
        <v>196</v>
      </c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7"/>
      <c r="CV41" s="138">
        <f>CV42</f>
        <v>190</v>
      </c>
      <c r="CW41" s="166"/>
      <c r="CX41" s="166"/>
      <c r="CY41" s="166"/>
      <c r="CZ41" s="166"/>
      <c r="DA41" s="166"/>
      <c r="DB41" s="166"/>
      <c r="DC41" s="166"/>
      <c r="DD41" s="167"/>
      <c r="DE41" s="139">
        <f>+CV41</f>
        <v>190</v>
      </c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1"/>
      <c r="ES41" s="72"/>
      <c r="ET41" s="72"/>
      <c r="EU41" s="72"/>
      <c r="EV41" s="72"/>
      <c r="EW41" s="72"/>
      <c r="EX41" s="72"/>
    </row>
    <row r="42" spans="1:154" ht="25.5" customHeight="1">
      <c r="A42" s="24">
        <v>32</v>
      </c>
      <c r="B42" s="169" t="s">
        <v>342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>
        <v>810</v>
      </c>
      <c r="AJ42" s="171"/>
      <c r="AK42" s="171"/>
      <c r="AL42" s="171"/>
      <c r="AM42" s="171"/>
      <c r="AN42" s="171"/>
      <c r="AO42" s="171"/>
      <c r="AP42" s="171"/>
      <c r="AQ42" s="171"/>
      <c r="AR42" s="172"/>
      <c r="AS42" s="142" t="s">
        <v>238</v>
      </c>
      <c r="AT42" s="136"/>
      <c r="AU42" s="136"/>
      <c r="AV42" s="136"/>
      <c r="AW42" s="136"/>
      <c r="AX42" s="136"/>
      <c r="AY42" s="136"/>
      <c r="AZ42" s="136"/>
      <c r="BA42" s="136"/>
      <c r="BB42" s="137"/>
      <c r="BC42" s="142">
        <v>8100000000</v>
      </c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42"/>
      <c r="BV42" s="136"/>
      <c r="BW42" s="136"/>
      <c r="BX42" s="136"/>
      <c r="BY42" s="136"/>
      <c r="BZ42" s="136"/>
      <c r="CA42" s="136"/>
      <c r="CB42" s="136"/>
      <c r="CC42" s="136"/>
      <c r="CD42" s="136"/>
      <c r="CE42" s="137"/>
      <c r="CF42" s="197">
        <f>CF43</f>
        <v>196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9"/>
      <c r="CV42" s="138">
        <f>CV43</f>
        <v>190</v>
      </c>
      <c r="CW42" s="166"/>
      <c r="CX42" s="166"/>
      <c r="CY42" s="166"/>
      <c r="CZ42" s="166"/>
      <c r="DA42" s="166"/>
      <c r="DB42" s="166"/>
      <c r="DC42" s="166"/>
      <c r="DD42" s="167"/>
      <c r="DE42" s="139">
        <f>+CV42</f>
        <v>190</v>
      </c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1"/>
      <c r="ES42" s="72"/>
      <c r="ET42" s="72"/>
      <c r="EU42" s="72"/>
      <c r="EV42" s="72"/>
      <c r="EW42" s="72"/>
      <c r="EX42" s="72"/>
    </row>
    <row r="43" spans="1:154" ht="23.25" customHeight="1">
      <c r="A43" s="24">
        <v>33</v>
      </c>
      <c r="B43" s="169" t="s">
        <v>35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70">
        <v>810</v>
      </c>
      <c r="AJ43" s="171"/>
      <c r="AK43" s="171"/>
      <c r="AL43" s="171"/>
      <c r="AM43" s="171"/>
      <c r="AN43" s="171"/>
      <c r="AO43" s="171"/>
      <c r="AP43" s="171"/>
      <c r="AQ43" s="171"/>
      <c r="AR43" s="172"/>
      <c r="AS43" s="142" t="s">
        <v>238</v>
      </c>
      <c r="AT43" s="136"/>
      <c r="AU43" s="136"/>
      <c r="AV43" s="136"/>
      <c r="AW43" s="136"/>
      <c r="AX43" s="136"/>
      <c r="AY43" s="136"/>
      <c r="AZ43" s="136"/>
      <c r="BA43" s="136"/>
      <c r="BB43" s="137"/>
      <c r="BC43" s="142">
        <v>8110000000</v>
      </c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42"/>
      <c r="BV43" s="136"/>
      <c r="BW43" s="136"/>
      <c r="BX43" s="136"/>
      <c r="BY43" s="136"/>
      <c r="BZ43" s="136"/>
      <c r="CA43" s="136"/>
      <c r="CB43" s="136"/>
      <c r="CC43" s="136"/>
      <c r="CD43" s="136"/>
      <c r="CE43" s="137"/>
      <c r="CF43" s="138">
        <f>CF44</f>
        <v>196</v>
      </c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7"/>
      <c r="CV43" s="138">
        <f>CV44</f>
        <v>190</v>
      </c>
      <c r="CW43" s="166"/>
      <c r="CX43" s="166"/>
      <c r="CY43" s="166"/>
      <c r="CZ43" s="166"/>
      <c r="DA43" s="166"/>
      <c r="DB43" s="166"/>
      <c r="DC43" s="166"/>
      <c r="DD43" s="167"/>
      <c r="DE43" s="139">
        <f>+CV43</f>
        <v>190</v>
      </c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1"/>
      <c r="ES43" s="72"/>
      <c r="ET43" s="72"/>
      <c r="EU43" s="72"/>
      <c r="EV43" s="72"/>
      <c r="EW43" s="72"/>
      <c r="EX43" s="72"/>
    </row>
    <row r="44" spans="1:154" ht="66" customHeight="1">
      <c r="A44" s="24">
        <v>34</v>
      </c>
      <c r="B44" s="220" t="s">
        <v>39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1"/>
      <c r="AI44" s="170">
        <v>810</v>
      </c>
      <c r="AJ44" s="171"/>
      <c r="AK44" s="171"/>
      <c r="AL44" s="171"/>
      <c r="AM44" s="171"/>
      <c r="AN44" s="171"/>
      <c r="AO44" s="171"/>
      <c r="AP44" s="171"/>
      <c r="AQ44" s="171"/>
      <c r="AR44" s="172"/>
      <c r="AS44" s="142" t="s">
        <v>238</v>
      </c>
      <c r="AT44" s="136"/>
      <c r="AU44" s="136"/>
      <c r="AV44" s="136"/>
      <c r="AW44" s="136"/>
      <c r="AX44" s="136"/>
      <c r="AY44" s="136"/>
      <c r="AZ44" s="136"/>
      <c r="BA44" s="136"/>
      <c r="BB44" s="137"/>
      <c r="BC44" s="142">
        <v>8110075140</v>
      </c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42"/>
      <c r="BV44" s="136"/>
      <c r="BW44" s="136"/>
      <c r="BX44" s="136"/>
      <c r="BY44" s="136"/>
      <c r="BZ44" s="136"/>
      <c r="CA44" s="136"/>
      <c r="CB44" s="136"/>
      <c r="CC44" s="136"/>
      <c r="CD44" s="136"/>
      <c r="CE44" s="137"/>
      <c r="CF44" s="138">
        <f>CF45</f>
        <v>196</v>
      </c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7"/>
      <c r="CV44" s="138">
        <f>CV45</f>
        <v>190</v>
      </c>
      <c r="CW44" s="166"/>
      <c r="CX44" s="166"/>
      <c r="CY44" s="166"/>
      <c r="CZ44" s="166"/>
      <c r="DA44" s="166"/>
      <c r="DB44" s="166"/>
      <c r="DC44" s="166"/>
      <c r="DD44" s="167"/>
      <c r="DE44" s="139">
        <f>+CV44</f>
        <v>190</v>
      </c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1"/>
      <c r="ES44" s="72" t="s">
        <v>310</v>
      </c>
      <c r="ET44" s="72"/>
      <c r="EU44" s="72"/>
      <c r="EV44" s="72"/>
      <c r="EW44" s="72"/>
      <c r="EX44" s="72"/>
    </row>
    <row r="45" spans="1:154" ht="25.5" customHeight="1">
      <c r="A45" s="24">
        <v>35</v>
      </c>
      <c r="B45" s="222" t="s">
        <v>213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3"/>
      <c r="AI45" s="170">
        <v>810</v>
      </c>
      <c r="AJ45" s="171"/>
      <c r="AK45" s="171"/>
      <c r="AL45" s="171"/>
      <c r="AM45" s="171"/>
      <c r="AN45" s="171"/>
      <c r="AO45" s="171"/>
      <c r="AP45" s="171"/>
      <c r="AQ45" s="171"/>
      <c r="AR45" s="172"/>
      <c r="AS45" s="142" t="s">
        <v>238</v>
      </c>
      <c r="AT45" s="136"/>
      <c r="AU45" s="136"/>
      <c r="AV45" s="136"/>
      <c r="AW45" s="136"/>
      <c r="AX45" s="136"/>
      <c r="AY45" s="136"/>
      <c r="AZ45" s="136"/>
      <c r="BA45" s="136"/>
      <c r="BB45" s="137"/>
      <c r="BC45" s="142">
        <v>8110075140</v>
      </c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42" t="s">
        <v>145</v>
      </c>
      <c r="BV45" s="136"/>
      <c r="BW45" s="136"/>
      <c r="BX45" s="136"/>
      <c r="BY45" s="136"/>
      <c r="BZ45" s="136"/>
      <c r="CA45" s="136"/>
      <c r="CB45" s="136"/>
      <c r="CC45" s="136"/>
      <c r="CD45" s="136"/>
      <c r="CE45" s="137"/>
      <c r="CF45" s="138">
        <f>CF46</f>
        <v>196</v>
      </c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7"/>
      <c r="CV45" s="138">
        <f>CV46</f>
        <v>190</v>
      </c>
      <c r="CW45" s="166"/>
      <c r="CX45" s="166"/>
      <c r="CY45" s="166"/>
      <c r="CZ45" s="166"/>
      <c r="DA45" s="166"/>
      <c r="DB45" s="166"/>
      <c r="DC45" s="166"/>
      <c r="DD45" s="167"/>
      <c r="DE45" s="139">
        <f>+CV45</f>
        <v>190</v>
      </c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1"/>
      <c r="ES45" s="72" t="s">
        <v>310</v>
      </c>
      <c r="ET45" s="72"/>
      <c r="EU45" s="72"/>
      <c r="EV45" s="72"/>
      <c r="EW45" s="72"/>
      <c r="EX45" s="72"/>
    </row>
    <row r="46" spans="1:154" ht="33" customHeight="1">
      <c r="A46" s="24">
        <v>36</v>
      </c>
      <c r="B46" s="222" t="s">
        <v>147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3"/>
      <c r="AI46" s="170">
        <v>810</v>
      </c>
      <c r="AJ46" s="171"/>
      <c r="AK46" s="171"/>
      <c r="AL46" s="171"/>
      <c r="AM46" s="171"/>
      <c r="AN46" s="171"/>
      <c r="AO46" s="171"/>
      <c r="AP46" s="171"/>
      <c r="AQ46" s="171"/>
      <c r="AR46" s="172"/>
      <c r="AS46" s="142" t="s">
        <v>238</v>
      </c>
      <c r="AT46" s="136"/>
      <c r="AU46" s="136"/>
      <c r="AV46" s="136"/>
      <c r="AW46" s="136"/>
      <c r="AX46" s="136"/>
      <c r="AY46" s="136"/>
      <c r="AZ46" s="136"/>
      <c r="BA46" s="136"/>
      <c r="BB46" s="137"/>
      <c r="BC46" s="142">
        <v>8110075140</v>
      </c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42" t="s">
        <v>148</v>
      </c>
      <c r="BV46" s="136"/>
      <c r="BW46" s="136"/>
      <c r="BX46" s="136"/>
      <c r="BY46" s="136"/>
      <c r="BZ46" s="136"/>
      <c r="CA46" s="136"/>
      <c r="CB46" s="136"/>
      <c r="CC46" s="136"/>
      <c r="CD46" s="136"/>
      <c r="CE46" s="137"/>
      <c r="CF46" s="138">
        <v>196</v>
      </c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7"/>
      <c r="CV46" s="138">
        <v>190</v>
      </c>
      <c r="CW46" s="166"/>
      <c r="CX46" s="166"/>
      <c r="CY46" s="166"/>
      <c r="CZ46" s="166"/>
      <c r="DA46" s="166"/>
      <c r="DB46" s="166"/>
      <c r="DC46" s="166"/>
      <c r="DD46" s="167"/>
      <c r="DE46" s="139">
        <v>190</v>
      </c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1"/>
      <c r="ES46" s="72" t="s">
        <v>310</v>
      </c>
      <c r="ET46" s="72"/>
      <c r="EU46" s="72"/>
      <c r="EV46" s="72"/>
      <c r="EW46" s="72"/>
      <c r="EX46" s="72"/>
    </row>
    <row r="47" spans="1:154" ht="21" customHeight="1">
      <c r="A47" s="24">
        <v>37</v>
      </c>
      <c r="B47" s="169" t="s">
        <v>283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70">
        <v>810</v>
      </c>
      <c r="AJ47" s="171"/>
      <c r="AK47" s="171"/>
      <c r="AL47" s="171"/>
      <c r="AM47" s="171"/>
      <c r="AN47" s="171"/>
      <c r="AO47" s="171"/>
      <c r="AP47" s="171"/>
      <c r="AQ47" s="171"/>
      <c r="AR47" s="172"/>
      <c r="AS47" s="142" t="s">
        <v>239</v>
      </c>
      <c r="AT47" s="136"/>
      <c r="AU47" s="136"/>
      <c r="AV47" s="136"/>
      <c r="AW47" s="136"/>
      <c r="AX47" s="136"/>
      <c r="AY47" s="136"/>
      <c r="AZ47" s="136"/>
      <c r="BA47" s="136"/>
      <c r="BB47" s="137"/>
      <c r="BC47" s="142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42"/>
      <c r="BV47" s="136"/>
      <c r="BW47" s="136"/>
      <c r="BX47" s="136"/>
      <c r="BY47" s="136"/>
      <c r="BZ47" s="136"/>
      <c r="CA47" s="136"/>
      <c r="CB47" s="136"/>
      <c r="CC47" s="136"/>
      <c r="CD47" s="136"/>
      <c r="CE47" s="137"/>
      <c r="CF47" s="185">
        <f>CF48</f>
        <v>36404</v>
      </c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7"/>
      <c r="CV47" s="138">
        <f>CV48</f>
        <v>36929</v>
      </c>
      <c r="CW47" s="166"/>
      <c r="CX47" s="166"/>
      <c r="CY47" s="166"/>
      <c r="CZ47" s="166"/>
      <c r="DA47" s="166"/>
      <c r="DB47" s="166"/>
      <c r="DC47" s="166"/>
      <c r="DD47" s="167"/>
      <c r="DE47" s="139">
        <f>DE48</f>
        <v>38729</v>
      </c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72"/>
      <c r="ET47" s="72"/>
      <c r="EU47" s="72"/>
      <c r="EV47" s="72"/>
      <c r="EW47" s="72"/>
      <c r="EX47" s="72"/>
    </row>
    <row r="48" spans="1:154" s="41" customFormat="1" ht="21" customHeight="1">
      <c r="A48" s="57">
        <v>38</v>
      </c>
      <c r="B48" s="190" t="s">
        <v>284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224">
        <v>810</v>
      </c>
      <c r="AJ48" s="225"/>
      <c r="AK48" s="225"/>
      <c r="AL48" s="225"/>
      <c r="AM48" s="225"/>
      <c r="AN48" s="225"/>
      <c r="AO48" s="225"/>
      <c r="AP48" s="225"/>
      <c r="AQ48" s="225"/>
      <c r="AR48" s="226"/>
      <c r="AS48" s="191" t="s">
        <v>240</v>
      </c>
      <c r="AT48" s="192"/>
      <c r="AU48" s="192"/>
      <c r="AV48" s="192"/>
      <c r="AW48" s="192"/>
      <c r="AX48" s="192"/>
      <c r="AY48" s="192"/>
      <c r="AZ48" s="192"/>
      <c r="BA48" s="192"/>
      <c r="BB48" s="193"/>
      <c r="BC48" s="191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3"/>
      <c r="BU48" s="191"/>
      <c r="BV48" s="192"/>
      <c r="BW48" s="192"/>
      <c r="BX48" s="192"/>
      <c r="BY48" s="192"/>
      <c r="BZ48" s="192"/>
      <c r="CA48" s="192"/>
      <c r="CB48" s="192"/>
      <c r="CC48" s="192"/>
      <c r="CD48" s="192"/>
      <c r="CE48" s="193"/>
      <c r="CF48" s="182">
        <v>36404</v>
      </c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4"/>
      <c r="CV48" s="182">
        <v>36929</v>
      </c>
      <c r="CW48" s="183"/>
      <c r="CX48" s="183"/>
      <c r="CY48" s="183"/>
      <c r="CZ48" s="183"/>
      <c r="DA48" s="183"/>
      <c r="DB48" s="183"/>
      <c r="DC48" s="183"/>
      <c r="DD48" s="184"/>
      <c r="DE48" s="194">
        <v>38729</v>
      </c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6"/>
      <c r="ES48" s="73"/>
      <c r="ET48" s="73"/>
      <c r="EU48" s="73"/>
      <c r="EV48" s="73"/>
      <c r="EW48" s="73"/>
      <c r="EX48" s="73"/>
    </row>
    <row r="49" spans="1:154" ht="25.5" customHeight="1">
      <c r="A49" s="24">
        <v>39</v>
      </c>
      <c r="B49" s="169" t="s">
        <v>342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70">
        <v>810</v>
      </c>
      <c r="AJ49" s="171"/>
      <c r="AK49" s="171"/>
      <c r="AL49" s="171"/>
      <c r="AM49" s="171"/>
      <c r="AN49" s="171"/>
      <c r="AO49" s="171"/>
      <c r="AP49" s="171"/>
      <c r="AQ49" s="171"/>
      <c r="AR49" s="172"/>
      <c r="AS49" s="142" t="s">
        <v>240</v>
      </c>
      <c r="AT49" s="136"/>
      <c r="AU49" s="136"/>
      <c r="AV49" s="136"/>
      <c r="AW49" s="136"/>
      <c r="AX49" s="136"/>
      <c r="AY49" s="136"/>
      <c r="AZ49" s="136"/>
      <c r="BA49" s="136"/>
      <c r="BB49" s="137"/>
      <c r="BC49" s="142">
        <v>8100000000</v>
      </c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42"/>
      <c r="BV49" s="136"/>
      <c r="BW49" s="136"/>
      <c r="BX49" s="136"/>
      <c r="BY49" s="136"/>
      <c r="BZ49" s="136"/>
      <c r="CA49" s="136"/>
      <c r="CB49" s="136"/>
      <c r="CC49" s="136"/>
      <c r="CD49" s="136"/>
      <c r="CE49" s="137"/>
      <c r="CF49" s="138">
        <f>CF50</f>
        <v>36404</v>
      </c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7"/>
      <c r="CV49" s="138">
        <f>CV50</f>
        <v>51958.42</v>
      </c>
      <c r="CW49" s="166"/>
      <c r="CX49" s="166"/>
      <c r="CY49" s="166"/>
      <c r="CZ49" s="166"/>
      <c r="DA49" s="166"/>
      <c r="DB49" s="166"/>
      <c r="DC49" s="166"/>
      <c r="DD49" s="167"/>
      <c r="DE49" s="139">
        <f>+CV49</f>
        <v>51958.42</v>
      </c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1"/>
      <c r="ES49" s="72" t="s">
        <v>310</v>
      </c>
      <c r="ET49" s="72"/>
      <c r="EU49" s="72"/>
      <c r="EV49" s="72"/>
      <c r="EW49" s="72"/>
      <c r="EX49" s="72"/>
    </row>
    <row r="50" spans="1:154" ht="23.25" customHeight="1">
      <c r="A50" s="24">
        <v>40</v>
      </c>
      <c r="B50" s="169" t="s">
        <v>35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70">
        <v>810</v>
      </c>
      <c r="AJ50" s="171"/>
      <c r="AK50" s="171"/>
      <c r="AL50" s="171"/>
      <c r="AM50" s="171"/>
      <c r="AN50" s="171"/>
      <c r="AO50" s="171"/>
      <c r="AP50" s="171"/>
      <c r="AQ50" s="171"/>
      <c r="AR50" s="172"/>
      <c r="AS50" s="142" t="s">
        <v>240</v>
      </c>
      <c r="AT50" s="136"/>
      <c r="AU50" s="136"/>
      <c r="AV50" s="136"/>
      <c r="AW50" s="136"/>
      <c r="AX50" s="136"/>
      <c r="AY50" s="136"/>
      <c r="AZ50" s="136"/>
      <c r="BA50" s="136"/>
      <c r="BB50" s="137"/>
      <c r="BC50" s="142">
        <v>8110000000</v>
      </c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42"/>
      <c r="BV50" s="136"/>
      <c r="BW50" s="136"/>
      <c r="BX50" s="136"/>
      <c r="BY50" s="136"/>
      <c r="BZ50" s="136"/>
      <c r="CA50" s="136"/>
      <c r="CB50" s="136"/>
      <c r="CC50" s="136"/>
      <c r="CD50" s="136"/>
      <c r="CE50" s="137"/>
      <c r="CF50" s="138">
        <f>CF51</f>
        <v>36404</v>
      </c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7"/>
      <c r="CV50" s="138">
        <f>CV51+CV54</f>
        <v>51958.42</v>
      </c>
      <c r="CW50" s="166"/>
      <c r="CX50" s="166"/>
      <c r="CY50" s="166"/>
      <c r="CZ50" s="166"/>
      <c r="DA50" s="166"/>
      <c r="DB50" s="166"/>
      <c r="DC50" s="166"/>
      <c r="DD50" s="167"/>
      <c r="DE50" s="139">
        <f>+CV50</f>
        <v>51958.42</v>
      </c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1"/>
      <c r="ES50" s="72"/>
      <c r="ET50" s="72"/>
      <c r="EU50" s="72"/>
      <c r="EV50" s="72"/>
      <c r="EW50" s="72"/>
      <c r="EX50" s="72"/>
    </row>
    <row r="51" spans="1:154" ht="63.75" customHeight="1">
      <c r="A51" s="24">
        <v>41</v>
      </c>
      <c r="B51" s="169" t="s">
        <v>54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70">
        <v>810</v>
      </c>
      <c r="AJ51" s="171"/>
      <c r="AK51" s="171"/>
      <c r="AL51" s="171"/>
      <c r="AM51" s="171"/>
      <c r="AN51" s="171"/>
      <c r="AO51" s="171"/>
      <c r="AP51" s="171"/>
      <c r="AQ51" s="171"/>
      <c r="AR51" s="172"/>
      <c r="AS51" s="142" t="s">
        <v>240</v>
      </c>
      <c r="AT51" s="136"/>
      <c r="AU51" s="136"/>
      <c r="AV51" s="136"/>
      <c r="AW51" s="136"/>
      <c r="AX51" s="136"/>
      <c r="AY51" s="136"/>
      <c r="AZ51" s="136"/>
      <c r="BA51" s="136"/>
      <c r="BB51" s="137"/>
      <c r="BC51" s="142" t="s">
        <v>251</v>
      </c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42"/>
      <c r="BV51" s="136"/>
      <c r="BW51" s="136"/>
      <c r="BX51" s="136"/>
      <c r="BY51" s="136"/>
      <c r="BZ51" s="136"/>
      <c r="CA51" s="136"/>
      <c r="CB51" s="136"/>
      <c r="CC51" s="136"/>
      <c r="CD51" s="136"/>
      <c r="CE51" s="137"/>
      <c r="CF51" s="138">
        <f>CF52+CF54</f>
        <v>36404</v>
      </c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7"/>
      <c r="CV51" s="138">
        <f>CV52+CV54</f>
        <v>36928.96</v>
      </c>
      <c r="CW51" s="166"/>
      <c r="CX51" s="166"/>
      <c r="CY51" s="166"/>
      <c r="CZ51" s="166"/>
      <c r="DA51" s="166"/>
      <c r="DB51" s="166"/>
      <c r="DC51" s="166"/>
      <c r="DD51" s="167"/>
      <c r="DE51" s="139">
        <f>DE52+DE54</f>
        <v>38728.96</v>
      </c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1"/>
      <c r="ES51" s="72"/>
      <c r="ET51" s="72"/>
      <c r="EU51" s="72"/>
      <c r="EV51" s="72"/>
      <c r="EW51" s="72"/>
      <c r="EX51" s="72"/>
    </row>
    <row r="52" spans="1:154" ht="28.5" customHeight="1">
      <c r="A52" s="24">
        <v>42</v>
      </c>
      <c r="B52" s="169" t="s">
        <v>211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70">
        <v>810</v>
      </c>
      <c r="AJ52" s="171"/>
      <c r="AK52" s="171"/>
      <c r="AL52" s="171"/>
      <c r="AM52" s="171"/>
      <c r="AN52" s="171"/>
      <c r="AO52" s="171"/>
      <c r="AP52" s="171"/>
      <c r="AQ52" s="171"/>
      <c r="AR52" s="172"/>
      <c r="AS52" s="142" t="s">
        <v>240</v>
      </c>
      <c r="AT52" s="136"/>
      <c r="AU52" s="136"/>
      <c r="AV52" s="136"/>
      <c r="AW52" s="136"/>
      <c r="AX52" s="136"/>
      <c r="AY52" s="136"/>
      <c r="AZ52" s="136"/>
      <c r="BA52" s="136"/>
      <c r="BB52" s="137"/>
      <c r="BC52" s="142" t="s">
        <v>251</v>
      </c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42" t="s">
        <v>143</v>
      </c>
      <c r="BV52" s="136"/>
      <c r="BW52" s="136"/>
      <c r="BX52" s="136"/>
      <c r="BY52" s="136"/>
      <c r="BZ52" s="136"/>
      <c r="CA52" s="136"/>
      <c r="CB52" s="136"/>
      <c r="CC52" s="136"/>
      <c r="CD52" s="136"/>
      <c r="CE52" s="137"/>
      <c r="CF52" s="138">
        <f>16819.92+5079.62</f>
        <v>21899.539999999997</v>
      </c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7"/>
      <c r="CV52" s="138">
        <v>21899.5</v>
      </c>
      <c r="CW52" s="166"/>
      <c r="CX52" s="166"/>
      <c r="CY52" s="166"/>
      <c r="CZ52" s="166"/>
      <c r="DA52" s="166"/>
      <c r="DB52" s="166"/>
      <c r="DC52" s="166"/>
      <c r="DD52" s="167"/>
      <c r="DE52" s="139">
        <v>21899.5</v>
      </c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1"/>
      <c r="ES52" s="72"/>
      <c r="ET52" s="72"/>
      <c r="EU52" s="72"/>
      <c r="EV52" s="72"/>
      <c r="EW52" s="72"/>
      <c r="EX52" s="72"/>
    </row>
    <row r="53" spans="1:154" ht="28.5" customHeight="1">
      <c r="A53" s="24">
        <v>43</v>
      </c>
      <c r="B53" s="169" t="s">
        <v>147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70">
        <v>810</v>
      </c>
      <c r="AJ53" s="171"/>
      <c r="AK53" s="171"/>
      <c r="AL53" s="171"/>
      <c r="AM53" s="171"/>
      <c r="AN53" s="171"/>
      <c r="AO53" s="171"/>
      <c r="AP53" s="171"/>
      <c r="AQ53" s="171"/>
      <c r="AR53" s="172"/>
      <c r="AS53" s="142" t="s">
        <v>240</v>
      </c>
      <c r="AT53" s="136"/>
      <c r="AU53" s="136"/>
      <c r="AV53" s="136"/>
      <c r="AW53" s="136"/>
      <c r="AX53" s="136"/>
      <c r="AY53" s="136"/>
      <c r="AZ53" s="136"/>
      <c r="BA53" s="136"/>
      <c r="BB53" s="137"/>
      <c r="BC53" s="142" t="s">
        <v>251</v>
      </c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7"/>
      <c r="BU53" s="142" t="s">
        <v>145</v>
      </c>
      <c r="BV53" s="136"/>
      <c r="BW53" s="136"/>
      <c r="BX53" s="136"/>
      <c r="BY53" s="136"/>
      <c r="BZ53" s="136"/>
      <c r="CA53" s="136"/>
      <c r="CB53" s="136"/>
      <c r="CC53" s="136"/>
      <c r="CD53" s="136"/>
      <c r="CE53" s="137"/>
      <c r="CF53" s="138">
        <f>CF54</f>
        <v>14504.46</v>
      </c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7"/>
      <c r="CV53" s="138">
        <f>CV54</f>
        <v>15029.46</v>
      </c>
      <c r="CW53" s="166"/>
      <c r="CX53" s="166"/>
      <c r="CY53" s="166"/>
      <c r="CZ53" s="166"/>
      <c r="DA53" s="166"/>
      <c r="DB53" s="166"/>
      <c r="DC53" s="166"/>
      <c r="DD53" s="167"/>
      <c r="DE53" s="139">
        <f>DE54</f>
        <v>16829.46</v>
      </c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1"/>
      <c r="ES53" s="72"/>
      <c r="ET53" s="72"/>
      <c r="EU53" s="72"/>
      <c r="EV53" s="72"/>
      <c r="EW53" s="72"/>
      <c r="EX53" s="72"/>
    </row>
    <row r="54" spans="1:154" ht="28.5" customHeight="1">
      <c r="A54" s="24">
        <v>44</v>
      </c>
      <c r="B54" s="169" t="s">
        <v>147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70">
        <v>810</v>
      </c>
      <c r="AJ54" s="171"/>
      <c r="AK54" s="171"/>
      <c r="AL54" s="171"/>
      <c r="AM54" s="171"/>
      <c r="AN54" s="171"/>
      <c r="AO54" s="171"/>
      <c r="AP54" s="171"/>
      <c r="AQ54" s="171"/>
      <c r="AR54" s="172"/>
      <c r="AS54" s="142" t="s">
        <v>240</v>
      </c>
      <c r="AT54" s="136"/>
      <c r="AU54" s="136"/>
      <c r="AV54" s="136"/>
      <c r="AW54" s="136"/>
      <c r="AX54" s="136"/>
      <c r="AY54" s="136"/>
      <c r="AZ54" s="136"/>
      <c r="BA54" s="136"/>
      <c r="BB54" s="137"/>
      <c r="BC54" s="142" t="s">
        <v>251</v>
      </c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42" t="s">
        <v>148</v>
      </c>
      <c r="BV54" s="136"/>
      <c r="BW54" s="136"/>
      <c r="BX54" s="136"/>
      <c r="BY54" s="136"/>
      <c r="BZ54" s="136"/>
      <c r="CA54" s="136"/>
      <c r="CB54" s="136"/>
      <c r="CC54" s="136"/>
      <c r="CD54" s="136"/>
      <c r="CE54" s="137"/>
      <c r="CF54" s="138">
        <v>14504.46</v>
      </c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7"/>
      <c r="CV54" s="138">
        <v>15029.46</v>
      </c>
      <c r="CW54" s="166"/>
      <c r="CX54" s="166"/>
      <c r="CY54" s="166"/>
      <c r="CZ54" s="166"/>
      <c r="DA54" s="166"/>
      <c r="DB54" s="166"/>
      <c r="DC54" s="166"/>
      <c r="DD54" s="167"/>
      <c r="DE54" s="139">
        <v>16829.46</v>
      </c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1"/>
      <c r="ES54" s="72"/>
      <c r="ET54" s="72"/>
      <c r="EU54" s="72"/>
      <c r="EV54" s="72"/>
      <c r="EW54" s="72"/>
      <c r="EX54" s="72"/>
    </row>
    <row r="55" spans="1:154" ht="22.5" customHeight="1">
      <c r="A55" s="24">
        <v>45</v>
      </c>
      <c r="B55" s="169" t="s">
        <v>250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70">
        <v>810</v>
      </c>
      <c r="AJ55" s="171"/>
      <c r="AK55" s="171"/>
      <c r="AL55" s="171"/>
      <c r="AM55" s="171"/>
      <c r="AN55" s="171"/>
      <c r="AO55" s="171"/>
      <c r="AP55" s="171"/>
      <c r="AQ55" s="171"/>
      <c r="AR55" s="172"/>
      <c r="AS55" s="142" t="s">
        <v>241</v>
      </c>
      <c r="AT55" s="136"/>
      <c r="AU55" s="136"/>
      <c r="AV55" s="136"/>
      <c r="AW55" s="136"/>
      <c r="AX55" s="136"/>
      <c r="AY55" s="136"/>
      <c r="AZ55" s="136"/>
      <c r="BA55" s="136"/>
      <c r="BB55" s="137"/>
      <c r="BC55" s="142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42"/>
      <c r="BV55" s="136"/>
      <c r="BW55" s="136"/>
      <c r="BX55" s="136"/>
      <c r="BY55" s="136"/>
      <c r="BZ55" s="136"/>
      <c r="CA55" s="136"/>
      <c r="CB55" s="136"/>
      <c r="CC55" s="136"/>
      <c r="CD55" s="136"/>
      <c r="CE55" s="137"/>
      <c r="CF55" s="138">
        <f>CF56+CF65</f>
        <v>10423</v>
      </c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7"/>
      <c r="CV55" s="138">
        <f>CV65</f>
        <v>9000</v>
      </c>
      <c r="CW55" s="166"/>
      <c r="CX55" s="166"/>
      <c r="CY55" s="166"/>
      <c r="CZ55" s="166"/>
      <c r="DA55" s="166"/>
      <c r="DB55" s="166"/>
      <c r="DC55" s="166"/>
      <c r="DD55" s="167"/>
      <c r="DE55" s="139">
        <f>DE65</f>
        <v>9000</v>
      </c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1"/>
      <c r="ES55" s="72"/>
      <c r="ET55" s="72"/>
      <c r="EU55" s="72"/>
      <c r="EV55" s="72"/>
      <c r="EW55" s="72"/>
      <c r="EX55" s="72"/>
    </row>
    <row r="56" spans="1:154" ht="22.5" customHeight="1">
      <c r="A56" s="24">
        <v>46</v>
      </c>
      <c r="B56" s="169" t="s">
        <v>107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70">
        <v>810</v>
      </c>
      <c r="AJ56" s="171"/>
      <c r="AK56" s="171"/>
      <c r="AL56" s="171"/>
      <c r="AM56" s="171"/>
      <c r="AN56" s="171"/>
      <c r="AO56" s="171"/>
      <c r="AP56" s="171"/>
      <c r="AQ56" s="171"/>
      <c r="AR56" s="172"/>
      <c r="AS56" s="142" t="s">
        <v>93</v>
      </c>
      <c r="AT56" s="136"/>
      <c r="AU56" s="136"/>
      <c r="AV56" s="136"/>
      <c r="AW56" s="136"/>
      <c r="AX56" s="136"/>
      <c r="AY56" s="136"/>
      <c r="AZ56" s="136"/>
      <c r="BA56" s="136"/>
      <c r="BB56" s="137"/>
      <c r="BC56" s="142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7"/>
      <c r="BU56" s="142"/>
      <c r="BV56" s="136"/>
      <c r="BW56" s="136"/>
      <c r="BX56" s="136"/>
      <c r="BY56" s="136"/>
      <c r="BZ56" s="136"/>
      <c r="CA56" s="136"/>
      <c r="CB56" s="136"/>
      <c r="CC56" s="136"/>
      <c r="CD56" s="136"/>
      <c r="CE56" s="137"/>
      <c r="CF56" s="138">
        <f>CF57</f>
        <v>1423</v>
      </c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7"/>
      <c r="CV56" s="138">
        <f>CV62</f>
        <v>0</v>
      </c>
      <c r="CW56" s="166"/>
      <c r="CX56" s="166"/>
      <c r="CY56" s="166"/>
      <c r="CZ56" s="166"/>
      <c r="DA56" s="166"/>
      <c r="DB56" s="166"/>
      <c r="DC56" s="166"/>
      <c r="DD56" s="167"/>
      <c r="DE56" s="139">
        <f>DE62</f>
        <v>0</v>
      </c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1"/>
      <c r="ES56" s="72"/>
      <c r="ET56" s="72"/>
      <c r="EU56" s="72"/>
      <c r="EV56" s="72"/>
      <c r="EW56" s="72"/>
      <c r="EX56" s="72"/>
    </row>
    <row r="57" spans="1:154" ht="55.5" customHeight="1">
      <c r="A57" s="24">
        <v>47</v>
      </c>
      <c r="B57" s="169" t="s">
        <v>110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70">
        <v>810</v>
      </c>
      <c r="AJ57" s="171"/>
      <c r="AK57" s="171"/>
      <c r="AL57" s="171"/>
      <c r="AM57" s="171"/>
      <c r="AN57" s="171"/>
      <c r="AO57" s="171"/>
      <c r="AP57" s="171"/>
      <c r="AQ57" s="171"/>
      <c r="AR57" s="172"/>
      <c r="AS57" s="142" t="s">
        <v>93</v>
      </c>
      <c r="AT57" s="136"/>
      <c r="AU57" s="136"/>
      <c r="AV57" s="136"/>
      <c r="AW57" s="136"/>
      <c r="AX57" s="136"/>
      <c r="AY57" s="136"/>
      <c r="AZ57" s="136"/>
      <c r="BA57" s="136"/>
      <c r="BB57" s="137"/>
      <c r="BC57" s="142" t="s">
        <v>234</v>
      </c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42"/>
      <c r="BV57" s="136"/>
      <c r="BW57" s="136"/>
      <c r="BX57" s="136"/>
      <c r="BY57" s="136"/>
      <c r="BZ57" s="136"/>
      <c r="CA57" s="136"/>
      <c r="CB57" s="136"/>
      <c r="CC57" s="136"/>
      <c r="CD57" s="136"/>
      <c r="CE57" s="137"/>
      <c r="CF57" s="138">
        <f>CF58</f>
        <v>1423</v>
      </c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7"/>
      <c r="CV57" s="138">
        <v>0</v>
      </c>
      <c r="CW57" s="166"/>
      <c r="CX57" s="166"/>
      <c r="CY57" s="166"/>
      <c r="CZ57" s="166"/>
      <c r="DA57" s="166"/>
      <c r="DB57" s="166"/>
      <c r="DC57" s="166"/>
      <c r="DD57" s="167"/>
      <c r="DE57" s="139">
        <v>0</v>
      </c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1"/>
      <c r="ES57" s="72"/>
      <c r="ET57" s="72"/>
      <c r="EU57" s="72"/>
      <c r="EV57" s="72"/>
      <c r="EW57" s="72"/>
      <c r="EX57" s="72"/>
    </row>
    <row r="58" spans="1:154" ht="39.75" customHeight="1">
      <c r="A58" s="24">
        <v>48</v>
      </c>
      <c r="B58" s="169" t="s">
        <v>41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70">
        <v>810</v>
      </c>
      <c r="AJ58" s="171"/>
      <c r="AK58" s="171"/>
      <c r="AL58" s="171"/>
      <c r="AM58" s="171"/>
      <c r="AN58" s="171"/>
      <c r="AO58" s="171"/>
      <c r="AP58" s="171"/>
      <c r="AQ58" s="171"/>
      <c r="AR58" s="172"/>
      <c r="AS58" s="142" t="s">
        <v>93</v>
      </c>
      <c r="AT58" s="136"/>
      <c r="AU58" s="136"/>
      <c r="AV58" s="136"/>
      <c r="AW58" s="136"/>
      <c r="AX58" s="136"/>
      <c r="AY58" s="136"/>
      <c r="AZ58" s="136"/>
      <c r="BA58" s="136"/>
      <c r="BB58" s="137"/>
      <c r="BC58" s="142" t="s">
        <v>216</v>
      </c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42"/>
      <c r="BV58" s="136"/>
      <c r="BW58" s="136"/>
      <c r="BX58" s="136"/>
      <c r="BY58" s="136"/>
      <c r="BZ58" s="136"/>
      <c r="CA58" s="136"/>
      <c r="CB58" s="136"/>
      <c r="CC58" s="136"/>
      <c r="CD58" s="136"/>
      <c r="CE58" s="137"/>
      <c r="CF58" s="138">
        <f>CF59+CF62</f>
        <v>1423</v>
      </c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7"/>
      <c r="CV58" s="138">
        <v>0</v>
      </c>
      <c r="CW58" s="166"/>
      <c r="CX58" s="166"/>
      <c r="CY58" s="166"/>
      <c r="CZ58" s="166"/>
      <c r="DA58" s="166"/>
      <c r="DB58" s="166"/>
      <c r="DC58" s="166"/>
      <c r="DD58" s="167"/>
      <c r="DE58" s="139">
        <v>0</v>
      </c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1"/>
      <c r="ES58" s="72"/>
      <c r="ET58" s="72"/>
      <c r="EU58" s="72"/>
      <c r="EV58" s="72"/>
      <c r="EW58" s="72"/>
      <c r="EX58" s="72"/>
    </row>
    <row r="59" spans="1:154" ht="82.5" customHeight="1">
      <c r="A59" s="24">
        <v>49</v>
      </c>
      <c r="B59" s="169" t="s">
        <v>109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70">
        <v>810</v>
      </c>
      <c r="AJ59" s="171"/>
      <c r="AK59" s="171"/>
      <c r="AL59" s="171"/>
      <c r="AM59" s="171"/>
      <c r="AN59" s="171"/>
      <c r="AO59" s="171"/>
      <c r="AP59" s="171"/>
      <c r="AQ59" s="171"/>
      <c r="AR59" s="172"/>
      <c r="AS59" s="142" t="s">
        <v>93</v>
      </c>
      <c r="AT59" s="136"/>
      <c r="AU59" s="136"/>
      <c r="AV59" s="136"/>
      <c r="AW59" s="136"/>
      <c r="AX59" s="136"/>
      <c r="AY59" s="136"/>
      <c r="AZ59" s="136"/>
      <c r="BA59" s="136"/>
      <c r="BB59" s="137"/>
      <c r="BC59" s="142" t="s">
        <v>108</v>
      </c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42"/>
      <c r="BV59" s="136"/>
      <c r="BW59" s="136"/>
      <c r="BX59" s="136"/>
      <c r="BY59" s="136"/>
      <c r="BZ59" s="136"/>
      <c r="CA59" s="136"/>
      <c r="CB59" s="136"/>
      <c r="CC59" s="136"/>
      <c r="CD59" s="136"/>
      <c r="CE59" s="137"/>
      <c r="CF59" s="138">
        <v>1355</v>
      </c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7"/>
      <c r="CV59" s="138">
        <v>0</v>
      </c>
      <c r="CW59" s="166"/>
      <c r="CX59" s="166"/>
      <c r="CY59" s="166"/>
      <c r="CZ59" s="166"/>
      <c r="DA59" s="166"/>
      <c r="DB59" s="166"/>
      <c r="DC59" s="166"/>
      <c r="DD59" s="167"/>
      <c r="DE59" s="139">
        <v>0</v>
      </c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1"/>
      <c r="ES59" s="72"/>
      <c r="ET59" s="72"/>
      <c r="EU59" s="72"/>
      <c r="EV59" s="72"/>
      <c r="EW59" s="72"/>
      <c r="EX59" s="72"/>
    </row>
    <row r="60" spans="1:154" ht="24.75" customHeight="1">
      <c r="A60" s="24">
        <v>50</v>
      </c>
      <c r="B60" s="169" t="s">
        <v>213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70">
        <v>810</v>
      </c>
      <c r="AJ60" s="171"/>
      <c r="AK60" s="171"/>
      <c r="AL60" s="171"/>
      <c r="AM60" s="171"/>
      <c r="AN60" s="171"/>
      <c r="AO60" s="171"/>
      <c r="AP60" s="171"/>
      <c r="AQ60" s="171"/>
      <c r="AR60" s="172"/>
      <c r="AS60" s="142" t="s">
        <v>93</v>
      </c>
      <c r="AT60" s="136"/>
      <c r="AU60" s="136"/>
      <c r="AV60" s="136"/>
      <c r="AW60" s="136"/>
      <c r="AX60" s="136"/>
      <c r="AY60" s="136"/>
      <c r="AZ60" s="136"/>
      <c r="BA60" s="136"/>
      <c r="BB60" s="137"/>
      <c r="BC60" s="142" t="s">
        <v>108</v>
      </c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42" t="s">
        <v>145</v>
      </c>
      <c r="BV60" s="136"/>
      <c r="BW60" s="136"/>
      <c r="BX60" s="136"/>
      <c r="BY60" s="136"/>
      <c r="BZ60" s="136"/>
      <c r="CA60" s="136"/>
      <c r="CB60" s="136"/>
      <c r="CC60" s="136"/>
      <c r="CD60" s="136"/>
      <c r="CE60" s="137"/>
      <c r="CF60" s="138">
        <v>1355</v>
      </c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7"/>
      <c r="CV60" s="138">
        <v>0</v>
      </c>
      <c r="CW60" s="166"/>
      <c r="CX60" s="166"/>
      <c r="CY60" s="166"/>
      <c r="CZ60" s="166"/>
      <c r="DA60" s="166"/>
      <c r="DB60" s="166"/>
      <c r="DC60" s="166"/>
      <c r="DD60" s="167"/>
      <c r="DE60" s="139">
        <v>0</v>
      </c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1"/>
      <c r="ES60" s="72"/>
      <c r="ET60" s="72"/>
      <c r="EU60" s="72"/>
      <c r="EV60" s="72"/>
      <c r="EW60" s="72"/>
      <c r="EX60" s="72"/>
    </row>
    <row r="61" spans="1:154" ht="24.75" customHeight="1">
      <c r="A61" s="24">
        <v>51</v>
      </c>
      <c r="B61" s="169" t="s">
        <v>147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70">
        <v>810</v>
      </c>
      <c r="AJ61" s="171"/>
      <c r="AK61" s="171"/>
      <c r="AL61" s="171"/>
      <c r="AM61" s="171"/>
      <c r="AN61" s="171"/>
      <c r="AO61" s="171"/>
      <c r="AP61" s="171"/>
      <c r="AQ61" s="171"/>
      <c r="AR61" s="172"/>
      <c r="AS61" s="142" t="s">
        <v>93</v>
      </c>
      <c r="AT61" s="136"/>
      <c r="AU61" s="136"/>
      <c r="AV61" s="136"/>
      <c r="AW61" s="136"/>
      <c r="AX61" s="136"/>
      <c r="AY61" s="136"/>
      <c r="AZ61" s="136"/>
      <c r="BA61" s="136"/>
      <c r="BB61" s="137"/>
      <c r="BC61" s="142" t="s">
        <v>108</v>
      </c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42" t="s">
        <v>148</v>
      </c>
      <c r="BV61" s="136"/>
      <c r="BW61" s="136"/>
      <c r="BX61" s="136"/>
      <c r="BY61" s="136"/>
      <c r="BZ61" s="136"/>
      <c r="CA61" s="136"/>
      <c r="CB61" s="136"/>
      <c r="CC61" s="136"/>
      <c r="CD61" s="136"/>
      <c r="CE61" s="137"/>
      <c r="CF61" s="138">
        <v>1355</v>
      </c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7"/>
      <c r="CV61" s="138">
        <v>0</v>
      </c>
      <c r="CW61" s="166"/>
      <c r="CX61" s="166"/>
      <c r="CY61" s="166"/>
      <c r="CZ61" s="166"/>
      <c r="DA61" s="166"/>
      <c r="DB61" s="166"/>
      <c r="DC61" s="166"/>
      <c r="DD61" s="167"/>
      <c r="DE61" s="139">
        <v>0</v>
      </c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1"/>
      <c r="ES61" s="72"/>
      <c r="ET61" s="72"/>
      <c r="EU61" s="72"/>
      <c r="EV61" s="72"/>
      <c r="EW61" s="72"/>
      <c r="EX61" s="72"/>
    </row>
    <row r="62" spans="1:154" ht="84" customHeight="1">
      <c r="A62" s="24">
        <v>52</v>
      </c>
      <c r="B62" s="169" t="s">
        <v>106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70">
        <v>810</v>
      </c>
      <c r="AJ62" s="171"/>
      <c r="AK62" s="171"/>
      <c r="AL62" s="171"/>
      <c r="AM62" s="171"/>
      <c r="AN62" s="171"/>
      <c r="AO62" s="171"/>
      <c r="AP62" s="171"/>
      <c r="AQ62" s="171"/>
      <c r="AR62" s="172"/>
      <c r="AS62" s="142" t="s">
        <v>93</v>
      </c>
      <c r="AT62" s="136"/>
      <c r="AU62" s="136"/>
      <c r="AV62" s="136"/>
      <c r="AW62" s="136"/>
      <c r="AX62" s="136"/>
      <c r="AY62" s="136"/>
      <c r="AZ62" s="136"/>
      <c r="BA62" s="136"/>
      <c r="BB62" s="137"/>
      <c r="BC62" s="142" t="s">
        <v>105</v>
      </c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42"/>
      <c r="BV62" s="136"/>
      <c r="BW62" s="136"/>
      <c r="BX62" s="136"/>
      <c r="BY62" s="136"/>
      <c r="BZ62" s="136"/>
      <c r="CA62" s="136"/>
      <c r="CB62" s="136"/>
      <c r="CC62" s="136"/>
      <c r="CD62" s="136"/>
      <c r="CE62" s="137"/>
      <c r="CF62" s="138">
        <f>CF63</f>
        <v>68</v>
      </c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7"/>
      <c r="CV62" s="138">
        <f>CV63</f>
        <v>0</v>
      </c>
      <c r="CW62" s="166"/>
      <c r="CX62" s="166"/>
      <c r="CY62" s="166"/>
      <c r="CZ62" s="166"/>
      <c r="DA62" s="166"/>
      <c r="DB62" s="166"/>
      <c r="DC62" s="166"/>
      <c r="DD62" s="167"/>
      <c r="DE62" s="139">
        <f>DE63</f>
        <v>0</v>
      </c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1"/>
      <c r="ES62" s="72"/>
      <c r="ET62" s="72"/>
      <c r="EU62" s="72"/>
      <c r="EV62" s="72"/>
      <c r="EW62" s="72"/>
      <c r="EX62" s="72"/>
    </row>
    <row r="63" spans="1:154" ht="25.5" customHeight="1">
      <c r="A63" s="24">
        <v>53</v>
      </c>
      <c r="B63" s="169" t="s">
        <v>213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70">
        <v>810</v>
      </c>
      <c r="AJ63" s="171"/>
      <c r="AK63" s="171"/>
      <c r="AL63" s="171"/>
      <c r="AM63" s="171"/>
      <c r="AN63" s="171"/>
      <c r="AO63" s="171"/>
      <c r="AP63" s="171"/>
      <c r="AQ63" s="171"/>
      <c r="AR63" s="172"/>
      <c r="AS63" s="142" t="s">
        <v>93</v>
      </c>
      <c r="AT63" s="136"/>
      <c r="AU63" s="136"/>
      <c r="AV63" s="136"/>
      <c r="AW63" s="136"/>
      <c r="AX63" s="136"/>
      <c r="AY63" s="136"/>
      <c r="AZ63" s="136"/>
      <c r="BA63" s="136"/>
      <c r="BB63" s="137"/>
      <c r="BC63" s="142" t="s">
        <v>105</v>
      </c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42" t="s">
        <v>145</v>
      </c>
      <c r="BV63" s="136"/>
      <c r="BW63" s="136"/>
      <c r="BX63" s="136"/>
      <c r="BY63" s="136"/>
      <c r="BZ63" s="136"/>
      <c r="CA63" s="136"/>
      <c r="CB63" s="136"/>
      <c r="CC63" s="136"/>
      <c r="CD63" s="136"/>
      <c r="CE63" s="137"/>
      <c r="CF63" s="138">
        <f>CF64</f>
        <v>68</v>
      </c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7"/>
      <c r="CV63" s="138">
        <f>CV64</f>
        <v>0</v>
      </c>
      <c r="CW63" s="166"/>
      <c r="CX63" s="166"/>
      <c r="CY63" s="166"/>
      <c r="CZ63" s="166"/>
      <c r="DA63" s="166"/>
      <c r="DB63" s="166"/>
      <c r="DC63" s="166"/>
      <c r="DD63" s="167"/>
      <c r="DE63" s="139">
        <f>DE64</f>
        <v>0</v>
      </c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1"/>
      <c r="ES63" s="72"/>
      <c r="ET63" s="72"/>
      <c r="EU63" s="72"/>
      <c r="EV63" s="72"/>
      <c r="EW63" s="72"/>
      <c r="EX63" s="72"/>
    </row>
    <row r="64" spans="1:154" ht="25.5" customHeight="1">
      <c r="A64" s="24">
        <v>54</v>
      </c>
      <c r="B64" s="169" t="s">
        <v>147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70">
        <v>810</v>
      </c>
      <c r="AJ64" s="171"/>
      <c r="AK64" s="171"/>
      <c r="AL64" s="171"/>
      <c r="AM64" s="171"/>
      <c r="AN64" s="171"/>
      <c r="AO64" s="171"/>
      <c r="AP64" s="171"/>
      <c r="AQ64" s="171"/>
      <c r="AR64" s="172"/>
      <c r="AS64" s="142" t="s">
        <v>93</v>
      </c>
      <c r="AT64" s="136"/>
      <c r="AU64" s="136"/>
      <c r="AV64" s="136"/>
      <c r="AW64" s="136"/>
      <c r="AX64" s="136"/>
      <c r="AY64" s="136"/>
      <c r="AZ64" s="136"/>
      <c r="BA64" s="136"/>
      <c r="BB64" s="137"/>
      <c r="BC64" s="142" t="s">
        <v>105</v>
      </c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42" t="s">
        <v>148</v>
      </c>
      <c r="BV64" s="136"/>
      <c r="BW64" s="136"/>
      <c r="BX64" s="136"/>
      <c r="BY64" s="136"/>
      <c r="BZ64" s="136"/>
      <c r="CA64" s="136"/>
      <c r="CB64" s="136"/>
      <c r="CC64" s="136"/>
      <c r="CD64" s="136"/>
      <c r="CE64" s="137"/>
      <c r="CF64" s="138">
        <v>68</v>
      </c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7"/>
      <c r="CV64" s="138">
        <v>0</v>
      </c>
      <c r="CW64" s="166"/>
      <c r="CX64" s="166"/>
      <c r="CY64" s="166"/>
      <c r="CZ64" s="166"/>
      <c r="DA64" s="166"/>
      <c r="DB64" s="166"/>
      <c r="DC64" s="166"/>
      <c r="DD64" s="167"/>
      <c r="DE64" s="139">
        <v>0</v>
      </c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1"/>
      <c r="ES64" s="72"/>
      <c r="ET64" s="72"/>
      <c r="EU64" s="72"/>
      <c r="EV64" s="72"/>
      <c r="EW64" s="72"/>
      <c r="EX64" s="72"/>
    </row>
    <row r="65" spans="1:154" ht="25.5" customHeight="1">
      <c r="A65" s="24">
        <v>55</v>
      </c>
      <c r="B65" s="169" t="s">
        <v>215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70">
        <v>810</v>
      </c>
      <c r="AJ65" s="171"/>
      <c r="AK65" s="171"/>
      <c r="AL65" s="171"/>
      <c r="AM65" s="171"/>
      <c r="AN65" s="171"/>
      <c r="AO65" s="171"/>
      <c r="AP65" s="171"/>
      <c r="AQ65" s="171"/>
      <c r="AR65" s="172"/>
      <c r="AS65" s="142" t="s">
        <v>242</v>
      </c>
      <c r="AT65" s="136"/>
      <c r="AU65" s="136"/>
      <c r="AV65" s="136"/>
      <c r="AW65" s="136"/>
      <c r="AX65" s="136"/>
      <c r="AY65" s="136"/>
      <c r="AZ65" s="136"/>
      <c r="BA65" s="136"/>
      <c r="BB65" s="137"/>
      <c r="BC65" s="142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42"/>
      <c r="BV65" s="136"/>
      <c r="BW65" s="136"/>
      <c r="BX65" s="136"/>
      <c r="BY65" s="136"/>
      <c r="BZ65" s="136"/>
      <c r="CA65" s="136"/>
      <c r="CB65" s="136"/>
      <c r="CC65" s="136"/>
      <c r="CD65" s="136"/>
      <c r="CE65" s="137"/>
      <c r="CF65" s="138">
        <f>CF66</f>
        <v>9000</v>
      </c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7"/>
      <c r="CV65" s="138">
        <f>CV66</f>
        <v>9000</v>
      </c>
      <c r="CW65" s="166"/>
      <c r="CX65" s="166"/>
      <c r="CY65" s="166"/>
      <c r="CZ65" s="166"/>
      <c r="DA65" s="166"/>
      <c r="DB65" s="166"/>
      <c r="DC65" s="166"/>
      <c r="DD65" s="167"/>
      <c r="DE65" s="139">
        <f>DE66</f>
        <v>9000</v>
      </c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1"/>
      <c r="ES65" s="72"/>
      <c r="ET65" s="72"/>
      <c r="EU65" s="72"/>
      <c r="EV65" s="72"/>
      <c r="EW65" s="72"/>
      <c r="EX65" s="72"/>
    </row>
    <row r="66" spans="1:154" ht="49.5" customHeight="1">
      <c r="A66" s="24">
        <v>56</v>
      </c>
      <c r="B66" s="169" t="s">
        <v>37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70">
        <v>810</v>
      </c>
      <c r="AJ66" s="171"/>
      <c r="AK66" s="171"/>
      <c r="AL66" s="171"/>
      <c r="AM66" s="171"/>
      <c r="AN66" s="171"/>
      <c r="AO66" s="171"/>
      <c r="AP66" s="171"/>
      <c r="AQ66" s="171"/>
      <c r="AR66" s="172"/>
      <c r="AS66" s="142" t="s">
        <v>242</v>
      </c>
      <c r="AT66" s="136"/>
      <c r="AU66" s="136"/>
      <c r="AV66" s="136"/>
      <c r="AW66" s="136"/>
      <c r="AX66" s="136"/>
      <c r="AY66" s="136"/>
      <c r="AZ66" s="136"/>
      <c r="BA66" s="136"/>
      <c r="BB66" s="137"/>
      <c r="BC66" s="142" t="s">
        <v>234</v>
      </c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42"/>
      <c r="BV66" s="136"/>
      <c r="BW66" s="136"/>
      <c r="BX66" s="136"/>
      <c r="BY66" s="136"/>
      <c r="BZ66" s="136"/>
      <c r="CA66" s="136"/>
      <c r="CB66" s="136"/>
      <c r="CC66" s="136"/>
      <c r="CD66" s="136"/>
      <c r="CE66" s="137"/>
      <c r="CF66" s="138">
        <f>CF67</f>
        <v>9000</v>
      </c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7"/>
      <c r="CV66" s="138">
        <f>CV67</f>
        <v>9000</v>
      </c>
      <c r="CW66" s="166"/>
      <c r="CX66" s="166"/>
      <c r="CY66" s="166"/>
      <c r="CZ66" s="166"/>
      <c r="DA66" s="166"/>
      <c r="DB66" s="166"/>
      <c r="DC66" s="166"/>
      <c r="DD66" s="167"/>
      <c r="DE66" s="139">
        <f>DE67</f>
        <v>9000</v>
      </c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1"/>
      <c r="ES66" s="72"/>
      <c r="ET66" s="72"/>
      <c r="EU66" s="72"/>
      <c r="EV66" s="72"/>
      <c r="EW66" s="72"/>
      <c r="EX66" s="72"/>
    </row>
    <row r="67" spans="1:154" ht="33" customHeight="1">
      <c r="A67" s="24">
        <v>57</v>
      </c>
      <c r="B67" s="169" t="s">
        <v>41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70">
        <v>810</v>
      </c>
      <c r="AJ67" s="171"/>
      <c r="AK67" s="171"/>
      <c r="AL67" s="171"/>
      <c r="AM67" s="171"/>
      <c r="AN67" s="171"/>
      <c r="AO67" s="171"/>
      <c r="AP67" s="171"/>
      <c r="AQ67" s="171"/>
      <c r="AR67" s="172"/>
      <c r="AS67" s="142" t="s">
        <v>242</v>
      </c>
      <c r="AT67" s="136"/>
      <c r="AU67" s="136"/>
      <c r="AV67" s="136"/>
      <c r="AW67" s="136"/>
      <c r="AX67" s="136"/>
      <c r="AY67" s="136"/>
      <c r="AZ67" s="136"/>
      <c r="BA67" s="136"/>
      <c r="BB67" s="137"/>
      <c r="BC67" s="142" t="s">
        <v>216</v>
      </c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42"/>
      <c r="BV67" s="136"/>
      <c r="BW67" s="136"/>
      <c r="BX67" s="136"/>
      <c r="BY67" s="136"/>
      <c r="BZ67" s="136"/>
      <c r="CA67" s="136"/>
      <c r="CB67" s="136"/>
      <c r="CC67" s="136"/>
      <c r="CD67" s="136"/>
      <c r="CE67" s="137"/>
      <c r="CF67" s="138">
        <f>CF68</f>
        <v>9000</v>
      </c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7"/>
      <c r="CV67" s="138">
        <f>CV68</f>
        <v>9000</v>
      </c>
      <c r="CW67" s="166"/>
      <c r="CX67" s="166"/>
      <c r="CY67" s="166"/>
      <c r="CZ67" s="166"/>
      <c r="DA67" s="166"/>
      <c r="DB67" s="166"/>
      <c r="DC67" s="166"/>
      <c r="DD67" s="167"/>
      <c r="DE67" s="139">
        <f>DE68</f>
        <v>9000</v>
      </c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1"/>
      <c r="ES67" s="72"/>
      <c r="ET67" s="72"/>
      <c r="EU67" s="72"/>
      <c r="EV67" s="72"/>
      <c r="EW67" s="72"/>
      <c r="EX67" s="72"/>
    </row>
    <row r="68" spans="1:154" ht="85.5" customHeight="1">
      <c r="A68" s="24">
        <v>58</v>
      </c>
      <c r="B68" s="169" t="s">
        <v>42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70">
        <v>810</v>
      </c>
      <c r="AJ68" s="171"/>
      <c r="AK68" s="171"/>
      <c r="AL68" s="171"/>
      <c r="AM68" s="171"/>
      <c r="AN68" s="171"/>
      <c r="AO68" s="171"/>
      <c r="AP68" s="171"/>
      <c r="AQ68" s="171"/>
      <c r="AR68" s="172"/>
      <c r="AS68" s="142" t="s">
        <v>242</v>
      </c>
      <c r="AT68" s="136"/>
      <c r="AU68" s="136"/>
      <c r="AV68" s="136"/>
      <c r="AW68" s="136"/>
      <c r="AX68" s="136"/>
      <c r="AY68" s="136"/>
      <c r="AZ68" s="136"/>
      <c r="BA68" s="136"/>
      <c r="BB68" s="137"/>
      <c r="BC68" s="142" t="s">
        <v>33</v>
      </c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42"/>
      <c r="BV68" s="136"/>
      <c r="BW68" s="136"/>
      <c r="BX68" s="136"/>
      <c r="BY68" s="136"/>
      <c r="BZ68" s="136"/>
      <c r="CA68" s="136"/>
      <c r="CB68" s="136"/>
      <c r="CC68" s="136"/>
      <c r="CD68" s="136"/>
      <c r="CE68" s="137"/>
      <c r="CF68" s="138">
        <f>CF69</f>
        <v>9000</v>
      </c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7"/>
      <c r="CV68" s="138">
        <f>CV69</f>
        <v>9000</v>
      </c>
      <c r="CW68" s="166"/>
      <c r="CX68" s="166"/>
      <c r="CY68" s="166"/>
      <c r="CZ68" s="166"/>
      <c r="DA68" s="166"/>
      <c r="DB68" s="166"/>
      <c r="DC68" s="166"/>
      <c r="DD68" s="167"/>
      <c r="DE68" s="139">
        <f>DE69</f>
        <v>9000</v>
      </c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1"/>
      <c r="ES68" s="72"/>
      <c r="ET68" s="72"/>
      <c r="EU68" s="72"/>
      <c r="EV68" s="72"/>
      <c r="EW68" s="72"/>
      <c r="EX68" s="72"/>
    </row>
    <row r="69" spans="1:154" ht="24.75" customHeight="1">
      <c r="A69" s="24">
        <v>59</v>
      </c>
      <c r="B69" s="169" t="s">
        <v>213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70">
        <v>810</v>
      </c>
      <c r="AJ69" s="171"/>
      <c r="AK69" s="171"/>
      <c r="AL69" s="171"/>
      <c r="AM69" s="171"/>
      <c r="AN69" s="171"/>
      <c r="AO69" s="171"/>
      <c r="AP69" s="171"/>
      <c r="AQ69" s="171"/>
      <c r="AR69" s="172"/>
      <c r="AS69" s="142" t="s">
        <v>242</v>
      </c>
      <c r="AT69" s="136"/>
      <c r="AU69" s="136"/>
      <c r="AV69" s="136"/>
      <c r="AW69" s="136"/>
      <c r="AX69" s="136"/>
      <c r="AY69" s="136"/>
      <c r="AZ69" s="136"/>
      <c r="BA69" s="136"/>
      <c r="BB69" s="137"/>
      <c r="BC69" s="142" t="s">
        <v>33</v>
      </c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42" t="s">
        <v>145</v>
      </c>
      <c r="BV69" s="136"/>
      <c r="BW69" s="136"/>
      <c r="BX69" s="136"/>
      <c r="BY69" s="136"/>
      <c r="BZ69" s="136"/>
      <c r="CA69" s="136"/>
      <c r="CB69" s="136"/>
      <c r="CC69" s="136"/>
      <c r="CD69" s="136"/>
      <c r="CE69" s="137"/>
      <c r="CF69" s="138">
        <f>CF70</f>
        <v>9000</v>
      </c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7"/>
      <c r="CV69" s="138">
        <f>CV70</f>
        <v>9000</v>
      </c>
      <c r="CW69" s="166"/>
      <c r="CX69" s="166"/>
      <c r="CY69" s="166"/>
      <c r="CZ69" s="166"/>
      <c r="DA69" s="166"/>
      <c r="DB69" s="166"/>
      <c r="DC69" s="166"/>
      <c r="DD69" s="167"/>
      <c r="DE69" s="139">
        <f>DE70</f>
        <v>9000</v>
      </c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1"/>
      <c r="ES69" s="72"/>
      <c r="ET69" s="72"/>
      <c r="EU69" s="72"/>
      <c r="EV69" s="72"/>
      <c r="EW69" s="72"/>
      <c r="EX69" s="72"/>
    </row>
    <row r="70" spans="1:154" ht="27.75" customHeight="1">
      <c r="A70" s="24">
        <v>60</v>
      </c>
      <c r="B70" s="169" t="s">
        <v>147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70">
        <v>810</v>
      </c>
      <c r="AJ70" s="171"/>
      <c r="AK70" s="171"/>
      <c r="AL70" s="171"/>
      <c r="AM70" s="171"/>
      <c r="AN70" s="171"/>
      <c r="AO70" s="171"/>
      <c r="AP70" s="171"/>
      <c r="AQ70" s="171"/>
      <c r="AR70" s="172"/>
      <c r="AS70" s="142" t="s">
        <v>242</v>
      </c>
      <c r="AT70" s="136"/>
      <c r="AU70" s="136"/>
      <c r="AV70" s="136"/>
      <c r="AW70" s="136"/>
      <c r="AX70" s="136"/>
      <c r="AY70" s="136"/>
      <c r="AZ70" s="136"/>
      <c r="BA70" s="136"/>
      <c r="BB70" s="137"/>
      <c r="BC70" s="142" t="s">
        <v>33</v>
      </c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42" t="s">
        <v>148</v>
      </c>
      <c r="BV70" s="136"/>
      <c r="BW70" s="136"/>
      <c r="BX70" s="136"/>
      <c r="BY70" s="136"/>
      <c r="BZ70" s="136"/>
      <c r="CA70" s="136"/>
      <c r="CB70" s="136"/>
      <c r="CC70" s="136"/>
      <c r="CD70" s="136"/>
      <c r="CE70" s="137"/>
      <c r="CF70" s="138">
        <v>9000</v>
      </c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7"/>
      <c r="CV70" s="138">
        <v>9000</v>
      </c>
      <c r="CW70" s="166"/>
      <c r="CX70" s="166"/>
      <c r="CY70" s="166"/>
      <c r="CZ70" s="166"/>
      <c r="DA70" s="166"/>
      <c r="DB70" s="166"/>
      <c r="DC70" s="166"/>
      <c r="DD70" s="167"/>
      <c r="DE70" s="139">
        <v>9000</v>
      </c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1"/>
      <c r="ES70" s="72"/>
      <c r="ET70" s="72"/>
      <c r="EU70" s="72"/>
      <c r="EV70" s="72"/>
      <c r="EW70" s="72"/>
      <c r="EX70" s="72"/>
    </row>
    <row r="71" spans="1:154" ht="17.25" customHeight="1">
      <c r="A71" s="24">
        <v>61</v>
      </c>
      <c r="B71" s="169" t="s">
        <v>267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70">
        <v>810</v>
      </c>
      <c r="AJ71" s="171"/>
      <c r="AK71" s="171"/>
      <c r="AL71" s="171"/>
      <c r="AM71" s="171"/>
      <c r="AN71" s="171"/>
      <c r="AO71" s="171"/>
      <c r="AP71" s="171"/>
      <c r="AQ71" s="171"/>
      <c r="AR71" s="172"/>
      <c r="AS71" s="142" t="s">
        <v>231</v>
      </c>
      <c r="AT71" s="136"/>
      <c r="AU71" s="136"/>
      <c r="AV71" s="136"/>
      <c r="AW71" s="136"/>
      <c r="AX71" s="136"/>
      <c r="AY71" s="136"/>
      <c r="AZ71" s="136"/>
      <c r="BA71" s="136"/>
      <c r="BB71" s="137"/>
      <c r="BC71" s="142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42"/>
      <c r="BV71" s="136"/>
      <c r="BW71" s="136"/>
      <c r="BX71" s="136"/>
      <c r="BY71" s="136"/>
      <c r="BZ71" s="136"/>
      <c r="CA71" s="136"/>
      <c r="CB71" s="136"/>
      <c r="CC71" s="136"/>
      <c r="CD71" s="136"/>
      <c r="CE71" s="137"/>
      <c r="CF71" s="185">
        <f>CF72</f>
        <v>150590.81</v>
      </c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7"/>
      <c r="CV71" s="138">
        <f>CV72</f>
        <v>44600</v>
      </c>
      <c r="CW71" s="166"/>
      <c r="CX71" s="166"/>
      <c r="CY71" s="166"/>
      <c r="CZ71" s="166"/>
      <c r="DA71" s="166"/>
      <c r="DB71" s="166"/>
      <c r="DC71" s="166"/>
      <c r="DD71" s="167"/>
      <c r="DE71" s="139">
        <f>DE72</f>
        <v>44600</v>
      </c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1"/>
      <c r="ES71" s="72"/>
      <c r="ET71" s="72"/>
      <c r="EU71" s="72"/>
      <c r="EV71" s="72"/>
      <c r="EW71" s="72"/>
      <c r="EX71" s="72"/>
    </row>
    <row r="72" spans="1:154" ht="13.5" customHeight="1">
      <c r="A72" s="24">
        <v>62</v>
      </c>
      <c r="B72" s="169" t="s">
        <v>311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70">
        <v>810</v>
      </c>
      <c r="AJ72" s="171"/>
      <c r="AK72" s="171"/>
      <c r="AL72" s="171"/>
      <c r="AM72" s="171"/>
      <c r="AN72" s="171"/>
      <c r="AO72" s="171"/>
      <c r="AP72" s="171"/>
      <c r="AQ72" s="171"/>
      <c r="AR72" s="172"/>
      <c r="AS72" s="142" t="s">
        <v>243</v>
      </c>
      <c r="AT72" s="136"/>
      <c r="AU72" s="136"/>
      <c r="AV72" s="136"/>
      <c r="AW72" s="136"/>
      <c r="AX72" s="136"/>
      <c r="AY72" s="136"/>
      <c r="AZ72" s="136"/>
      <c r="BA72" s="136"/>
      <c r="BB72" s="137"/>
      <c r="BC72" s="142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42"/>
      <c r="BV72" s="136"/>
      <c r="BW72" s="136"/>
      <c r="BX72" s="136"/>
      <c r="BY72" s="136"/>
      <c r="BZ72" s="136"/>
      <c r="CA72" s="136"/>
      <c r="CB72" s="136"/>
      <c r="CC72" s="136"/>
      <c r="CD72" s="136"/>
      <c r="CE72" s="137"/>
      <c r="CF72" s="138">
        <f>CF73</f>
        <v>150590.81</v>
      </c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7"/>
      <c r="CV72" s="138">
        <f>CV73</f>
        <v>44600</v>
      </c>
      <c r="CW72" s="166"/>
      <c r="CX72" s="166"/>
      <c r="CY72" s="166"/>
      <c r="CZ72" s="166"/>
      <c r="DA72" s="166"/>
      <c r="DB72" s="166"/>
      <c r="DC72" s="166"/>
      <c r="DD72" s="167"/>
      <c r="DE72" s="139">
        <f>DE73</f>
        <v>44600</v>
      </c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1"/>
      <c r="ES72" s="72"/>
      <c r="ET72" s="72"/>
      <c r="EU72" s="72"/>
      <c r="EV72" s="72"/>
      <c r="EW72" s="72"/>
      <c r="EX72" s="72"/>
    </row>
    <row r="73" spans="1:154" ht="41.25" customHeight="1">
      <c r="A73" s="24">
        <v>63</v>
      </c>
      <c r="B73" s="169" t="s">
        <v>37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70">
        <v>810</v>
      </c>
      <c r="AJ73" s="171"/>
      <c r="AK73" s="171"/>
      <c r="AL73" s="171"/>
      <c r="AM73" s="171"/>
      <c r="AN73" s="171"/>
      <c r="AO73" s="171"/>
      <c r="AP73" s="171"/>
      <c r="AQ73" s="171"/>
      <c r="AR73" s="172"/>
      <c r="AS73" s="142" t="s">
        <v>243</v>
      </c>
      <c r="AT73" s="136"/>
      <c r="AU73" s="136"/>
      <c r="AV73" s="136"/>
      <c r="AW73" s="136"/>
      <c r="AX73" s="136"/>
      <c r="AY73" s="136"/>
      <c r="AZ73" s="136"/>
      <c r="BA73" s="136"/>
      <c r="BB73" s="137"/>
      <c r="BC73" s="142" t="s">
        <v>234</v>
      </c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42"/>
      <c r="BV73" s="136"/>
      <c r="BW73" s="136"/>
      <c r="BX73" s="136"/>
      <c r="BY73" s="136"/>
      <c r="BZ73" s="136"/>
      <c r="CA73" s="136"/>
      <c r="CB73" s="136"/>
      <c r="CC73" s="136"/>
      <c r="CD73" s="136"/>
      <c r="CE73" s="137"/>
      <c r="CF73" s="138">
        <f>CF74</f>
        <v>150590.81</v>
      </c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7"/>
      <c r="CV73" s="138">
        <f>CV74</f>
        <v>44600</v>
      </c>
      <c r="CW73" s="166"/>
      <c r="CX73" s="166"/>
      <c r="CY73" s="166"/>
      <c r="CZ73" s="166"/>
      <c r="DA73" s="166"/>
      <c r="DB73" s="166"/>
      <c r="DC73" s="166"/>
      <c r="DD73" s="167"/>
      <c r="DE73" s="139">
        <f>DE74</f>
        <v>44600</v>
      </c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1"/>
      <c r="ES73" s="72"/>
      <c r="ET73" s="72"/>
      <c r="EU73" s="72"/>
      <c r="EV73" s="72"/>
      <c r="EW73" s="72"/>
      <c r="EX73" s="72"/>
    </row>
    <row r="74" spans="1:154" ht="43.5" customHeight="1">
      <c r="A74" s="24">
        <v>64</v>
      </c>
      <c r="B74" s="169" t="s">
        <v>43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70">
        <v>810</v>
      </c>
      <c r="AJ74" s="171"/>
      <c r="AK74" s="171"/>
      <c r="AL74" s="171"/>
      <c r="AM74" s="171"/>
      <c r="AN74" s="171"/>
      <c r="AO74" s="171"/>
      <c r="AP74" s="171"/>
      <c r="AQ74" s="171"/>
      <c r="AR74" s="172"/>
      <c r="AS74" s="142" t="s">
        <v>243</v>
      </c>
      <c r="AT74" s="136"/>
      <c r="AU74" s="136"/>
      <c r="AV74" s="136"/>
      <c r="AW74" s="136"/>
      <c r="AX74" s="136"/>
      <c r="AY74" s="136"/>
      <c r="AZ74" s="136"/>
      <c r="BA74" s="136"/>
      <c r="BB74" s="137"/>
      <c r="BC74" s="142" t="s">
        <v>100</v>
      </c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42"/>
      <c r="BV74" s="136"/>
      <c r="BW74" s="136"/>
      <c r="BX74" s="136"/>
      <c r="BY74" s="136"/>
      <c r="BZ74" s="136"/>
      <c r="CA74" s="136"/>
      <c r="CB74" s="136"/>
      <c r="CC74" s="136"/>
      <c r="CD74" s="136"/>
      <c r="CE74" s="137"/>
      <c r="CF74" s="138">
        <f>CF75+CF78+CF84+CF87+CF81</f>
        <v>150590.81</v>
      </c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7"/>
      <c r="CV74" s="138">
        <f>CV81</f>
        <v>44600</v>
      </c>
      <c r="CW74" s="166"/>
      <c r="CX74" s="166"/>
      <c r="CY74" s="166"/>
      <c r="CZ74" s="166"/>
      <c r="DA74" s="166"/>
      <c r="DB74" s="166"/>
      <c r="DC74" s="166"/>
      <c r="DD74" s="167"/>
      <c r="DE74" s="139">
        <f>DE77+DE81+DE87</f>
        <v>44600</v>
      </c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1"/>
      <c r="ES74" s="72"/>
      <c r="ET74" s="72"/>
      <c r="EU74" s="72"/>
      <c r="EV74" s="72"/>
      <c r="EW74" s="72"/>
      <c r="EX74" s="72"/>
    </row>
    <row r="75" spans="1:154" ht="94.5" customHeight="1">
      <c r="A75" s="24">
        <v>65</v>
      </c>
      <c r="B75" s="169" t="s">
        <v>104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70">
        <v>810</v>
      </c>
      <c r="AJ75" s="171"/>
      <c r="AK75" s="171"/>
      <c r="AL75" s="171"/>
      <c r="AM75" s="171"/>
      <c r="AN75" s="171"/>
      <c r="AO75" s="171"/>
      <c r="AP75" s="171"/>
      <c r="AQ75" s="171"/>
      <c r="AR75" s="172"/>
      <c r="AS75" s="142" t="s">
        <v>243</v>
      </c>
      <c r="AT75" s="136"/>
      <c r="AU75" s="136"/>
      <c r="AV75" s="136"/>
      <c r="AW75" s="136"/>
      <c r="AX75" s="136"/>
      <c r="AY75" s="136"/>
      <c r="AZ75" s="136"/>
      <c r="BA75" s="136"/>
      <c r="BB75" s="137"/>
      <c r="BC75" s="142" t="s">
        <v>103</v>
      </c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42"/>
      <c r="BV75" s="136"/>
      <c r="BW75" s="136"/>
      <c r="BX75" s="136"/>
      <c r="BY75" s="136"/>
      <c r="BZ75" s="136"/>
      <c r="CA75" s="136"/>
      <c r="CB75" s="136"/>
      <c r="CC75" s="136"/>
      <c r="CD75" s="136"/>
      <c r="CE75" s="137"/>
      <c r="CF75" s="138">
        <v>20000</v>
      </c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7"/>
      <c r="CV75" s="138">
        <f aca="true" t="shared" si="1" ref="CV75:CV81">CV76</f>
        <v>0</v>
      </c>
      <c r="CW75" s="166"/>
      <c r="CX75" s="166"/>
      <c r="CY75" s="166"/>
      <c r="CZ75" s="166"/>
      <c r="DA75" s="166"/>
      <c r="DB75" s="166"/>
      <c r="DC75" s="166"/>
      <c r="DD75" s="167"/>
      <c r="DE75" s="139">
        <f aca="true" t="shared" si="2" ref="DE75:DE81">DE76</f>
        <v>0</v>
      </c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1"/>
      <c r="ES75" s="72"/>
      <c r="ET75" s="72"/>
      <c r="EU75" s="72"/>
      <c r="EV75" s="72"/>
      <c r="EW75" s="72"/>
      <c r="EX75" s="72"/>
    </row>
    <row r="76" spans="1:154" ht="36.75" customHeight="1">
      <c r="A76" s="24">
        <v>66</v>
      </c>
      <c r="B76" s="169" t="s">
        <v>213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70">
        <v>810</v>
      </c>
      <c r="AJ76" s="171"/>
      <c r="AK76" s="171"/>
      <c r="AL76" s="171"/>
      <c r="AM76" s="171"/>
      <c r="AN76" s="171"/>
      <c r="AO76" s="171"/>
      <c r="AP76" s="171"/>
      <c r="AQ76" s="171"/>
      <c r="AR76" s="172"/>
      <c r="AS76" s="142" t="s">
        <v>243</v>
      </c>
      <c r="AT76" s="136"/>
      <c r="AU76" s="136"/>
      <c r="AV76" s="136"/>
      <c r="AW76" s="136"/>
      <c r="AX76" s="136"/>
      <c r="AY76" s="136"/>
      <c r="AZ76" s="136"/>
      <c r="BA76" s="136"/>
      <c r="BB76" s="137"/>
      <c r="BC76" s="142" t="s">
        <v>103</v>
      </c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42" t="s">
        <v>145</v>
      </c>
      <c r="BV76" s="136"/>
      <c r="BW76" s="136"/>
      <c r="BX76" s="136"/>
      <c r="BY76" s="136"/>
      <c r="BZ76" s="136"/>
      <c r="CA76" s="136"/>
      <c r="CB76" s="136"/>
      <c r="CC76" s="136"/>
      <c r="CD76" s="136"/>
      <c r="CE76" s="137"/>
      <c r="CF76" s="138">
        <v>20000</v>
      </c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7"/>
      <c r="CV76" s="138">
        <f t="shared" si="1"/>
        <v>0</v>
      </c>
      <c r="CW76" s="166"/>
      <c r="CX76" s="166"/>
      <c r="CY76" s="166"/>
      <c r="CZ76" s="166"/>
      <c r="DA76" s="166"/>
      <c r="DB76" s="166"/>
      <c r="DC76" s="166"/>
      <c r="DD76" s="167"/>
      <c r="DE76" s="139">
        <f t="shared" si="2"/>
        <v>0</v>
      </c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1"/>
      <c r="ES76" s="72"/>
      <c r="ET76" s="72"/>
      <c r="EU76" s="72"/>
      <c r="EV76" s="72"/>
      <c r="EW76" s="72"/>
      <c r="EX76" s="72"/>
    </row>
    <row r="77" spans="1:154" ht="36.75" customHeight="1">
      <c r="A77" s="24">
        <v>67</v>
      </c>
      <c r="B77" s="169" t="s">
        <v>147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70">
        <v>810</v>
      </c>
      <c r="AJ77" s="171"/>
      <c r="AK77" s="171"/>
      <c r="AL77" s="171"/>
      <c r="AM77" s="171"/>
      <c r="AN77" s="171"/>
      <c r="AO77" s="171"/>
      <c r="AP77" s="171"/>
      <c r="AQ77" s="171"/>
      <c r="AR77" s="172"/>
      <c r="AS77" s="142" t="s">
        <v>243</v>
      </c>
      <c r="AT77" s="136"/>
      <c r="AU77" s="136"/>
      <c r="AV77" s="136"/>
      <c r="AW77" s="136"/>
      <c r="AX77" s="136"/>
      <c r="AY77" s="136"/>
      <c r="AZ77" s="136"/>
      <c r="BA77" s="136"/>
      <c r="BB77" s="137"/>
      <c r="BC77" s="142" t="s">
        <v>103</v>
      </c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7"/>
      <c r="BU77" s="142" t="s">
        <v>148</v>
      </c>
      <c r="BV77" s="136"/>
      <c r="BW77" s="136"/>
      <c r="BX77" s="136"/>
      <c r="BY77" s="136"/>
      <c r="BZ77" s="136"/>
      <c r="CA77" s="136"/>
      <c r="CB77" s="136"/>
      <c r="CC77" s="136"/>
      <c r="CD77" s="136"/>
      <c r="CE77" s="137"/>
      <c r="CF77" s="138">
        <v>20000</v>
      </c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7"/>
      <c r="CV77" s="138">
        <f t="shared" si="1"/>
        <v>0</v>
      </c>
      <c r="CW77" s="166"/>
      <c r="CX77" s="166"/>
      <c r="CY77" s="166"/>
      <c r="CZ77" s="166"/>
      <c r="DA77" s="166"/>
      <c r="DB77" s="166"/>
      <c r="DC77" s="166"/>
      <c r="DD77" s="167"/>
      <c r="DE77" s="139">
        <f t="shared" si="2"/>
        <v>0</v>
      </c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1"/>
      <c r="ES77" s="72"/>
      <c r="ET77" s="72"/>
      <c r="EU77" s="72"/>
      <c r="EV77" s="72"/>
      <c r="EW77" s="72"/>
      <c r="EX77" s="72"/>
    </row>
    <row r="78" spans="1:154" ht="107.25" customHeight="1">
      <c r="A78" s="24">
        <v>68</v>
      </c>
      <c r="B78" s="169" t="s">
        <v>102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70">
        <v>810</v>
      </c>
      <c r="AJ78" s="171"/>
      <c r="AK78" s="171"/>
      <c r="AL78" s="171"/>
      <c r="AM78" s="171"/>
      <c r="AN78" s="171"/>
      <c r="AO78" s="171"/>
      <c r="AP78" s="171"/>
      <c r="AQ78" s="171"/>
      <c r="AR78" s="172"/>
      <c r="AS78" s="142" t="s">
        <v>243</v>
      </c>
      <c r="AT78" s="136"/>
      <c r="AU78" s="136"/>
      <c r="AV78" s="136"/>
      <c r="AW78" s="136"/>
      <c r="AX78" s="136"/>
      <c r="AY78" s="136"/>
      <c r="AZ78" s="136"/>
      <c r="BA78" s="136"/>
      <c r="BB78" s="137"/>
      <c r="BC78" s="142" t="s">
        <v>101</v>
      </c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7"/>
      <c r="BU78" s="142"/>
      <c r="BV78" s="136"/>
      <c r="BW78" s="136"/>
      <c r="BX78" s="136"/>
      <c r="BY78" s="136"/>
      <c r="BZ78" s="136"/>
      <c r="CA78" s="136"/>
      <c r="CB78" s="136"/>
      <c r="CC78" s="136"/>
      <c r="CD78" s="136"/>
      <c r="CE78" s="137"/>
      <c r="CF78" s="138">
        <v>65000</v>
      </c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7"/>
      <c r="CV78" s="138">
        <f t="shared" si="1"/>
        <v>0</v>
      </c>
      <c r="CW78" s="166"/>
      <c r="CX78" s="166"/>
      <c r="CY78" s="166"/>
      <c r="CZ78" s="166"/>
      <c r="DA78" s="166"/>
      <c r="DB78" s="166"/>
      <c r="DC78" s="166"/>
      <c r="DD78" s="167"/>
      <c r="DE78" s="139">
        <f t="shared" si="2"/>
        <v>0</v>
      </c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1"/>
      <c r="ES78" s="72"/>
      <c r="ET78" s="72"/>
      <c r="EU78" s="72"/>
      <c r="EV78" s="72"/>
      <c r="EW78" s="72"/>
      <c r="EX78" s="72"/>
    </row>
    <row r="79" spans="1:154" ht="38.25" customHeight="1">
      <c r="A79" s="24">
        <v>69</v>
      </c>
      <c r="B79" s="169" t="s">
        <v>213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70">
        <v>810</v>
      </c>
      <c r="AJ79" s="171"/>
      <c r="AK79" s="171"/>
      <c r="AL79" s="171"/>
      <c r="AM79" s="171"/>
      <c r="AN79" s="171"/>
      <c r="AO79" s="171"/>
      <c r="AP79" s="171"/>
      <c r="AQ79" s="171"/>
      <c r="AR79" s="172"/>
      <c r="AS79" s="142" t="s">
        <v>243</v>
      </c>
      <c r="AT79" s="136"/>
      <c r="AU79" s="136"/>
      <c r="AV79" s="136"/>
      <c r="AW79" s="136"/>
      <c r="AX79" s="136"/>
      <c r="AY79" s="136"/>
      <c r="AZ79" s="136"/>
      <c r="BA79" s="136"/>
      <c r="BB79" s="137"/>
      <c r="BC79" s="142" t="s">
        <v>101</v>
      </c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7"/>
      <c r="BU79" s="142" t="s">
        <v>145</v>
      </c>
      <c r="BV79" s="136"/>
      <c r="BW79" s="136"/>
      <c r="BX79" s="136"/>
      <c r="BY79" s="136"/>
      <c r="BZ79" s="136"/>
      <c r="CA79" s="136"/>
      <c r="CB79" s="136"/>
      <c r="CC79" s="136"/>
      <c r="CD79" s="136"/>
      <c r="CE79" s="137"/>
      <c r="CF79" s="138">
        <v>65000</v>
      </c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7"/>
      <c r="CV79" s="138">
        <f t="shared" si="1"/>
        <v>0</v>
      </c>
      <c r="CW79" s="166"/>
      <c r="CX79" s="166"/>
      <c r="CY79" s="166"/>
      <c r="CZ79" s="166"/>
      <c r="DA79" s="166"/>
      <c r="DB79" s="166"/>
      <c r="DC79" s="166"/>
      <c r="DD79" s="167"/>
      <c r="DE79" s="139">
        <f t="shared" si="2"/>
        <v>0</v>
      </c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1"/>
      <c r="ES79" s="72"/>
      <c r="ET79" s="72"/>
      <c r="EU79" s="72"/>
      <c r="EV79" s="72"/>
      <c r="EW79" s="72"/>
      <c r="EX79" s="72"/>
    </row>
    <row r="80" spans="1:154" ht="37.5" customHeight="1">
      <c r="A80" s="24">
        <v>70</v>
      </c>
      <c r="B80" s="169" t="s">
        <v>147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70">
        <v>810</v>
      </c>
      <c r="AJ80" s="171"/>
      <c r="AK80" s="171"/>
      <c r="AL80" s="171"/>
      <c r="AM80" s="171"/>
      <c r="AN80" s="171"/>
      <c r="AO80" s="171"/>
      <c r="AP80" s="171"/>
      <c r="AQ80" s="171"/>
      <c r="AR80" s="172"/>
      <c r="AS80" s="142" t="s">
        <v>243</v>
      </c>
      <c r="AT80" s="136"/>
      <c r="AU80" s="136"/>
      <c r="AV80" s="136"/>
      <c r="AW80" s="136"/>
      <c r="AX80" s="136"/>
      <c r="AY80" s="136"/>
      <c r="AZ80" s="136"/>
      <c r="BA80" s="136"/>
      <c r="BB80" s="137"/>
      <c r="BC80" s="142" t="s">
        <v>101</v>
      </c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7"/>
      <c r="BU80" s="142" t="s">
        <v>148</v>
      </c>
      <c r="BV80" s="136"/>
      <c r="BW80" s="136"/>
      <c r="BX80" s="136"/>
      <c r="BY80" s="136"/>
      <c r="BZ80" s="136"/>
      <c r="CA80" s="136"/>
      <c r="CB80" s="136"/>
      <c r="CC80" s="136"/>
      <c r="CD80" s="136"/>
      <c r="CE80" s="137"/>
      <c r="CF80" s="138">
        <v>65000</v>
      </c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7"/>
      <c r="CV80" s="138">
        <v>0</v>
      </c>
      <c r="CW80" s="166"/>
      <c r="CX80" s="166"/>
      <c r="CY80" s="166"/>
      <c r="CZ80" s="166"/>
      <c r="DA80" s="166"/>
      <c r="DB80" s="166"/>
      <c r="DC80" s="166"/>
      <c r="DD80" s="167"/>
      <c r="DE80" s="139">
        <v>0</v>
      </c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1"/>
      <c r="ES80" s="72"/>
      <c r="ET80" s="72"/>
      <c r="EU80" s="72"/>
      <c r="EV80" s="72"/>
      <c r="EW80" s="72"/>
      <c r="EX80" s="72"/>
    </row>
    <row r="81" spans="1:154" ht="87.75" customHeight="1">
      <c r="A81" s="24">
        <v>71</v>
      </c>
      <c r="B81" s="169" t="s">
        <v>98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70">
        <v>810</v>
      </c>
      <c r="AJ81" s="171"/>
      <c r="AK81" s="171"/>
      <c r="AL81" s="171"/>
      <c r="AM81" s="171"/>
      <c r="AN81" s="171"/>
      <c r="AO81" s="171"/>
      <c r="AP81" s="171"/>
      <c r="AQ81" s="171"/>
      <c r="AR81" s="172"/>
      <c r="AS81" s="142" t="s">
        <v>243</v>
      </c>
      <c r="AT81" s="136"/>
      <c r="AU81" s="136"/>
      <c r="AV81" s="136"/>
      <c r="AW81" s="136"/>
      <c r="AX81" s="136"/>
      <c r="AY81" s="136"/>
      <c r="AZ81" s="136"/>
      <c r="BA81" s="136"/>
      <c r="BB81" s="137"/>
      <c r="BC81" s="142" t="s">
        <v>99</v>
      </c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7"/>
      <c r="BU81" s="142"/>
      <c r="BV81" s="136"/>
      <c r="BW81" s="136"/>
      <c r="BX81" s="136"/>
      <c r="BY81" s="136"/>
      <c r="BZ81" s="136"/>
      <c r="CA81" s="136"/>
      <c r="CB81" s="136"/>
      <c r="CC81" s="136"/>
      <c r="CD81" s="136"/>
      <c r="CE81" s="137"/>
      <c r="CF81" s="138">
        <f>CF82</f>
        <v>60410.81</v>
      </c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7"/>
      <c r="CV81" s="138">
        <f t="shared" si="1"/>
        <v>44600</v>
      </c>
      <c r="CW81" s="166"/>
      <c r="CX81" s="166"/>
      <c r="CY81" s="166"/>
      <c r="CZ81" s="166"/>
      <c r="DA81" s="166"/>
      <c r="DB81" s="166"/>
      <c r="DC81" s="166"/>
      <c r="DD81" s="167"/>
      <c r="DE81" s="139">
        <f t="shared" si="2"/>
        <v>44600</v>
      </c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1"/>
      <c r="ES81" s="72"/>
      <c r="ET81" s="72"/>
      <c r="EU81" s="72"/>
      <c r="EV81" s="72"/>
      <c r="EW81" s="72"/>
      <c r="EX81" s="72"/>
    </row>
    <row r="82" spans="1:154" ht="28.5" customHeight="1">
      <c r="A82" s="24">
        <v>72</v>
      </c>
      <c r="B82" s="169" t="s">
        <v>213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70">
        <v>810</v>
      </c>
      <c r="AJ82" s="171"/>
      <c r="AK82" s="171"/>
      <c r="AL82" s="171"/>
      <c r="AM82" s="171"/>
      <c r="AN82" s="171"/>
      <c r="AO82" s="171"/>
      <c r="AP82" s="171"/>
      <c r="AQ82" s="171"/>
      <c r="AR82" s="172"/>
      <c r="AS82" s="142" t="s">
        <v>243</v>
      </c>
      <c r="AT82" s="136"/>
      <c r="AU82" s="136"/>
      <c r="AV82" s="136"/>
      <c r="AW82" s="136"/>
      <c r="AX82" s="136"/>
      <c r="AY82" s="136"/>
      <c r="AZ82" s="136"/>
      <c r="BA82" s="136"/>
      <c r="BB82" s="137"/>
      <c r="BC82" s="142" t="s">
        <v>99</v>
      </c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7"/>
      <c r="BU82" s="142" t="s">
        <v>145</v>
      </c>
      <c r="BV82" s="136"/>
      <c r="BW82" s="136"/>
      <c r="BX82" s="136"/>
      <c r="BY82" s="136"/>
      <c r="BZ82" s="136"/>
      <c r="CA82" s="136"/>
      <c r="CB82" s="136"/>
      <c r="CC82" s="136"/>
      <c r="CD82" s="136"/>
      <c r="CE82" s="137"/>
      <c r="CF82" s="138">
        <f>CF83</f>
        <v>60410.81</v>
      </c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7"/>
      <c r="CV82" s="138">
        <f>CV83</f>
        <v>44600</v>
      </c>
      <c r="CW82" s="166"/>
      <c r="CX82" s="166"/>
      <c r="CY82" s="166"/>
      <c r="CZ82" s="166"/>
      <c r="DA82" s="166"/>
      <c r="DB82" s="166"/>
      <c r="DC82" s="166"/>
      <c r="DD82" s="167"/>
      <c r="DE82" s="139">
        <f>DE83</f>
        <v>44600</v>
      </c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1"/>
      <c r="ES82" s="72"/>
      <c r="ET82" s="72"/>
      <c r="EU82" s="72"/>
      <c r="EV82" s="72"/>
      <c r="EW82" s="72"/>
      <c r="EX82" s="72"/>
    </row>
    <row r="83" spans="1:154" ht="27.75" customHeight="1">
      <c r="A83" s="24">
        <v>73</v>
      </c>
      <c r="B83" s="169" t="s">
        <v>147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70">
        <v>810</v>
      </c>
      <c r="AJ83" s="171"/>
      <c r="AK83" s="171"/>
      <c r="AL83" s="171"/>
      <c r="AM83" s="171"/>
      <c r="AN83" s="171"/>
      <c r="AO83" s="171"/>
      <c r="AP83" s="171"/>
      <c r="AQ83" s="171"/>
      <c r="AR83" s="172"/>
      <c r="AS83" s="142" t="s">
        <v>243</v>
      </c>
      <c r="AT83" s="136"/>
      <c r="AU83" s="136"/>
      <c r="AV83" s="136"/>
      <c r="AW83" s="136"/>
      <c r="AX83" s="136"/>
      <c r="AY83" s="136"/>
      <c r="AZ83" s="136"/>
      <c r="BA83" s="136"/>
      <c r="BB83" s="137"/>
      <c r="BC83" s="142" t="s">
        <v>99</v>
      </c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7"/>
      <c r="BU83" s="142" t="s">
        <v>148</v>
      </c>
      <c r="BV83" s="136"/>
      <c r="BW83" s="136"/>
      <c r="BX83" s="136"/>
      <c r="BY83" s="136"/>
      <c r="BZ83" s="136"/>
      <c r="CA83" s="136"/>
      <c r="CB83" s="136"/>
      <c r="CC83" s="136"/>
      <c r="CD83" s="136"/>
      <c r="CE83" s="137"/>
      <c r="CF83" s="138">
        <v>60410.81</v>
      </c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7"/>
      <c r="CV83" s="138">
        <v>44600</v>
      </c>
      <c r="CW83" s="166"/>
      <c r="CX83" s="166"/>
      <c r="CY83" s="166"/>
      <c r="CZ83" s="166"/>
      <c r="DA83" s="166"/>
      <c r="DB83" s="166"/>
      <c r="DC83" s="166"/>
      <c r="DD83" s="167"/>
      <c r="DE83" s="139">
        <v>44600</v>
      </c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1"/>
      <c r="ES83" s="72"/>
      <c r="ET83" s="72"/>
      <c r="EU83" s="72"/>
      <c r="EV83" s="72"/>
      <c r="EW83" s="72"/>
      <c r="EX83" s="72"/>
    </row>
    <row r="84" spans="1:154" ht="92.25" customHeight="1">
      <c r="A84" s="24">
        <v>74</v>
      </c>
      <c r="B84" s="169" t="s">
        <v>98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70">
        <v>810</v>
      </c>
      <c r="AJ84" s="171"/>
      <c r="AK84" s="171"/>
      <c r="AL84" s="171"/>
      <c r="AM84" s="171"/>
      <c r="AN84" s="171"/>
      <c r="AO84" s="171"/>
      <c r="AP84" s="171"/>
      <c r="AQ84" s="171"/>
      <c r="AR84" s="172"/>
      <c r="AS84" s="142" t="s">
        <v>243</v>
      </c>
      <c r="AT84" s="136"/>
      <c r="AU84" s="136"/>
      <c r="AV84" s="136"/>
      <c r="AW84" s="136"/>
      <c r="AX84" s="136"/>
      <c r="AY84" s="136"/>
      <c r="AZ84" s="136"/>
      <c r="BA84" s="136"/>
      <c r="BB84" s="137"/>
      <c r="BC84" s="142" t="s">
        <v>97</v>
      </c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7"/>
      <c r="BU84" s="142"/>
      <c r="BV84" s="136"/>
      <c r="BW84" s="136"/>
      <c r="BX84" s="136"/>
      <c r="BY84" s="136"/>
      <c r="BZ84" s="136"/>
      <c r="CA84" s="136"/>
      <c r="CB84" s="136"/>
      <c r="CC84" s="136"/>
      <c r="CD84" s="136"/>
      <c r="CE84" s="137"/>
      <c r="CF84" s="138">
        <f>CF85</f>
        <v>4400</v>
      </c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7"/>
      <c r="CV84" s="138">
        <v>0</v>
      </c>
      <c r="CW84" s="166"/>
      <c r="CX84" s="166"/>
      <c r="CY84" s="166"/>
      <c r="CZ84" s="166"/>
      <c r="DA84" s="166"/>
      <c r="DB84" s="166"/>
      <c r="DC84" s="166"/>
      <c r="DD84" s="167"/>
      <c r="DE84" s="139">
        <v>0</v>
      </c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1"/>
      <c r="ES84" s="72"/>
      <c r="ET84" s="72"/>
      <c r="EU84" s="72"/>
      <c r="EV84" s="72"/>
      <c r="EW84" s="72"/>
      <c r="EX84" s="72"/>
    </row>
    <row r="85" spans="1:154" ht="27.75" customHeight="1">
      <c r="A85" s="24">
        <v>75</v>
      </c>
      <c r="B85" s="169" t="s">
        <v>95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70">
        <v>810</v>
      </c>
      <c r="AJ85" s="171"/>
      <c r="AK85" s="171"/>
      <c r="AL85" s="171"/>
      <c r="AM85" s="171"/>
      <c r="AN85" s="171"/>
      <c r="AO85" s="171"/>
      <c r="AP85" s="171"/>
      <c r="AQ85" s="171"/>
      <c r="AR85" s="172"/>
      <c r="AS85" s="142" t="s">
        <v>243</v>
      </c>
      <c r="AT85" s="136"/>
      <c r="AU85" s="136"/>
      <c r="AV85" s="136"/>
      <c r="AW85" s="136"/>
      <c r="AX85" s="136"/>
      <c r="AY85" s="136"/>
      <c r="AZ85" s="136"/>
      <c r="BA85" s="136"/>
      <c r="BB85" s="137"/>
      <c r="BC85" s="142" t="s">
        <v>97</v>
      </c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7"/>
      <c r="BU85" s="142" t="s">
        <v>145</v>
      </c>
      <c r="BV85" s="136"/>
      <c r="BW85" s="136"/>
      <c r="BX85" s="136"/>
      <c r="BY85" s="136"/>
      <c r="BZ85" s="136"/>
      <c r="CA85" s="136"/>
      <c r="CB85" s="136"/>
      <c r="CC85" s="136"/>
      <c r="CD85" s="136"/>
      <c r="CE85" s="137"/>
      <c r="CF85" s="138">
        <f>CF86</f>
        <v>4400</v>
      </c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7"/>
      <c r="CV85" s="138">
        <v>0</v>
      </c>
      <c r="CW85" s="166"/>
      <c r="CX85" s="166"/>
      <c r="CY85" s="166"/>
      <c r="CZ85" s="166"/>
      <c r="DA85" s="166"/>
      <c r="DB85" s="166"/>
      <c r="DC85" s="166"/>
      <c r="DD85" s="167"/>
      <c r="DE85" s="139">
        <v>0</v>
      </c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1"/>
      <c r="ES85" s="72"/>
      <c r="ET85" s="72"/>
      <c r="EU85" s="72"/>
      <c r="EV85" s="72"/>
      <c r="EW85" s="72"/>
      <c r="EX85" s="72"/>
    </row>
    <row r="86" spans="1:154" ht="27.75" customHeight="1">
      <c r="A86" s="24">
        <v>76</v>
      </c>
      <c r="B86" s="169" t="s">
        <v>147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70">
        <v>810</v>
      </c>
      <c r="AJ86" s="171"/>
      <c r="AK86" s="171"/>
      <c r="AL86" s="171"/>
      <c r="AM86" s="171"/>
      <c r="AN86" s="171"/>
      <c r="AO86" s="171"/>
      <c r="AP86" s="171"/>
      <c r="AQ86" s="171"/>
      <c r="AR86" s="172"/>
      <c r="AS86" s="142" t="s">
        <v>243</v>
      </c>
      <c r="AT86" s="136"/>
      <c r="AU86" s="136"/>
      <c r="AV86" s="136"/>
      <c r="AW86" s="136"/>
      <c r="AX86" s="136"/>
      <c r="AY86" s="136"/>
      <c r="AZ86" s="136"/>
      <c r="BA86" s="136"/>
      <c r="BB86" s="137"/>
      <c r="BC86" s="142" t="s">
        <v>97</v>
      </c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7"/>
      <c r="BU86" s="142" t="s">
        <v>148</v>
      </c>
      <c r="BV86" s="136"/>
      <c r="BW86" s="136"/>
      <c r="BX86" s="136"/>
      <c r="BY86" s="136"/>
      <c r="BZ86" s="136"/>
      <c r="CA86" s="136"/>
      <c r="CB86" s="136"/>
      <c r="CC86" s="136"/>
      <c r="CD86" s="136"/>
      <c r="CE86" s="137"/>
      <c r="CF86" s="138">
        <v>4400</v>
      </c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7"/>
      <c r="CV86" s="138">
        <v>0</v>
      </c>
      <c r="CW86" s="166"/>
      <c r="CX86" s="166"/>
      <c r="CY86" s="166"/>
      <c r="CZ86" s="166"/>
      <c r="DA86" s="166"/>
      <c r="DB86" s="166"/>
      <c r="DC86" s="166"/>
      <c r="DD86" s="167"/>
      <c r="DE86" s="139">
        <v>0</v>
      </c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1"/>
      <c r="ES86" s="72"/>
      <c r="ET86" s="72"/>
      <c r="EU86" s="72"/>
      <c r="EV86" s="72"/>
      <c r="EW86" s="72"/>
      <c r="EX86" s="72"/>
    </row>
    <row r="87" spans="1:154" ht="101.25" customHeight="1">
      <c r="A87" s="24">
        <v>77</v>
      </c>
      <c r="B87" s="169" t="s">
        <v>96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70">
        <v>810</v>
      </c>
      <c r="AJ87" s="171"/>
      <c r="AK87" s="171"/>
      <c r="AL87" s="171"/>
      <c r="AM87" s="171"/>
      <c r="AN87" s="171"/>
      <c r="AO87" s="171"/>
      <c r="AP87" s="171"/>
      <c r="AQ87" s="171"/>
      <c r="AR87" s="172"/>
      <c r="AS87" s="142" t="s">
        <v>243</v>
      </c>
      <c r="AT87" s="136"/>
      <c r="AU87" s="136"/>
      <c r="AV87" s="136"/>
      <c r="AW87" s="136"/>
      <c r="AX87" s="136"/>
      <c r="AY87" s="136"/>
      <c r="AZ87" s="136"/>
      <c r="BA87" s="136"/>
      <c r="BB87" s="137"/>
      <c r="BC87" s="142" t="s">
        <v>94</v>
      </c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7"/>
      <c r="BU87" s="142"/>
      <c r="BV87" s="136"/>
      <c r="BW87" s="136"/>
      <c r="BX87" s="136"/>
      <c r="BY87" s="136"/>
      <c r="BZ87" s="136"/>
      <c r="CA87" s="136"/>
      <c r="CB87" s="136"/>
      <c r="CC87" s="136"/>
      <c r="CD87" s="136"/>
      <c r="CE87" s="137"/>
      <c r="CF87" s="138">
        <f>CF88</f>
        <v>780</v>
      </c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7"/>
      <c r="CV87" s="138">
        <v>0</v>
      </c>
      <c r="CW87" s="166"/>
      <c r="CX87" s="166"/>
      <c r="CY87" s="166"/>
      <c r="CZ87" s="166"/>
      <c r="DA87" s="166"/>
      <c r="DB87" s="166"/>
      <c r="DC87" s="166"/>
      <c r="DD87" s="167"/>
      <c r="DE87" s="139">
        <v>0</v>
      </c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1"/>
      <c r="ES87" s="72"/>
      <c r="ET87" s="72"/>
      <c r="EU87" s="72"/>
      <c r="EV87" s="72"/>
      <c r="EW87" s="72"/>
      <c r="EX87" s="72"/>
    </row>
    <row r="88" spans="1:154" ht="30.75" customHeight="1">
      <c r="A88" s="24">
        <v>78</v>
      </c>
      <c r="B88" s="169" t="s">
        <v>95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70">
        <v>810</v>
      </c>
      <c r="AJ88" s="171"/>
      <c r="AK88" s="171"/>
      <c r="AL88" s="171"/>
      <c r="AM88" s="171"/>
      <c r="AN88" s="171"/>
      <c r="AO88" s="171"/>
      <c r="AP88" s="171"/>
      <c r="AQ88" s="171"/>
      <c r="AR88" s="172"/>
      <c r="AS88" s="142" t="s">
        <v>243</v>
      </c>
      <c r="AT88" s="136"/>
      <c r="AU88" s="136"/>
      <c r="AV88" s="136"/>
      <c r="AW88" s="136"/>
      <c r="AX88" s="136"/>
      <c r="AY88" s="136"/>
      <c r="AZ88" s="136"/>
      <c r="BA88" s="136"/>
      <c r="BB88" s="137"/>
      <c r="BC88" s="142" t="s">
        <v>94</v>
      </c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7"/>
      <c r="BU88" s="142" t="s">
        <v>145</v>
      </c>
      <c r="BV88" s="136"/>
      <c r="BW88" s="136"/>
      <c r="BX88" s="136"/>
      <c r="BY88" s="136"/>
      <c r="BZ88" s="136"/>
      <c r="CA88" s="136"/>
      <c r="CB88" s="136"/>
      <c r="CC88" s="136"/>
      <c r="CD88" s="136"/>
      <c r="CE88" s="137"/>
      <c r="CF88" s="138">
        <f>CF89</f>
        <v>780</v>
      </c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7"/>
      <c r="CV88" s="138">
        <v>0</v>
      </c>
      <c r="CW88" s="166"/>
      <c r="CX88" s="166"/>
      <c r="CY88" s="166"/>
      <c r="CZ88" s="166"/>
      <c r="DA88" s="166"/>
      <c r="DB88" s="166"/>
      <c r="DC88" s="166"/>
      <c r="DD88" s="167"/>
      <c r="DE88" s="139">
        <v>0</v>
      </c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1"/>
      <c r="ES88" s="72"/>
      <c r="ET88" s="72"/>
      <c r="EU88" s="72"/>
      <c r="EV88" s="72"/>
      <c r="EW88" s="72"/>
      <c r="EX88" s="72"/>
    </row>
    <row r="89" spans="1:154" ht="24.75" customHeight="1">
      <c r="A89" s="24">
        <v>79</v>
      </c>
      <c r="B89" s="169" t="s">
        <v>147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70">
        <v>810</v>
      </c>
      <c r="AJ89" s="171"/>
      <c r="AK89" s="171"/>
      <c r="AL89" s="171"/>
      <c r="AM89" s="171"/>
      <c r="AN89" s="171"/>
      <c r="AO89" s="171"/>
      <c r="AP89" s="171"/>
      <c r="AQ89" s="171"/>
      <c r="AR89" s="172"/>
      <c r="AS89" s="142" t="s">
        <v>243</v>
      </c>
      <c r="AT89" s="136"/>
      <c r="AU89" s="136"/>
      <c r="AV89" s="136"/>
      <c r="AW89" s="136"/>
      <c r="AX89" s="136"/>
      <c r="AY89" s="136"/>
      <c r="AZ89" s="136"/>
      <c r="BA89" s="136"/>
      <c r="BB89" s="137"/>
      <c r="BC89" s="142" t="s">
        <v>94</v>
      </c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7"/>
      <c r="BU89" s="142" t="s">
        <v>148</v>
      </c>
      <c r="BV89" s="136"/>
      <c r="BW89" s="136"/>
      <c r="BX89" s="136"/>
      <c r="BY89" s="136"/>
      <c r="BZ89" s="136"/>
      <c r="CA89" s="136"/>
      <c r="CB89" s="136"/>
      <c r="CC89" s="136"/>
      <c r="CD89" s="136"/>
      <c r="CE89" s="137"/>
      <c r="CF89" s="138">
        <v>780</v>
      </c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7"/>
      <c r="CV89" s="138">
        <v>0</v>
      </c>
      <c r="CW89" s="166"/>
      <c r="CX89" s="166"/>
      <c r="CY89" s="166"/>
      <c r="CZ89" s="166"/>
      <c r="DA89" s="166"/>
      <c r="DB89" s="166"/>
      <c r="DC89" s="166"/>
      <c r="DD89" s="167"/>
      <c r="DE89" s="139">
        <v>0</v>
      </c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1"/>
      <c r="ES89" s="72"/>
      <c r="ET89" s="72"/>
      <c r="EU89" s="72"/>
      <c r="EV89" s="72"/>
      <c r="EW89" s="72"/>
      <c r="EX89" s="72"/>
    </row>
    <row r="90" spans="1:154" ht="16.5" customHeight="1">
      <c r="A90" s="24">
        <v>80</v>
      </c>
      <c r="B90" s="169" t="s">
        <v>287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70">
        <v>810</v>
      </c>
      <c r="AJ90" s="171"/>
      <c r="AK90" s="171"/>
      <c r="AL90" s="171"/>
      <c r="AM90" s="171"/>
      <c r="AN90" s="171"/>
      <c r="AO90" s="171"/>
      <c r="AP90" s="171"/>
      <c r="AQ90" s="171"/>
      <c r="AR90" s="172"/>
      <c r="AS90" s="142" t="s">
        <v>244</v>
      </c>
      <c r="AT90" s="136"/>
      <c r="AU90" s="136"/>
      <c r="AV90" s="136"/>
      <c r="AW90" s="136"/>
      <c r="AX90" s="136"/>
      <c r="AY90" s="136"/>
      <c r="AZ90" s="136"/>
      <c r="BA90" s="136"/>
      <c r="BB90" s="137"/>
      <c r="BC90" s="142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7"/>
      <c r="BU90" s="142"/>
      <c r="BV90" s="136"/>
      <c r="BW90" s="136"/>
      <c r="BX90" s="136"/>
      <c r="BY90" s="136"/>
      <c r="BZ90" s="136"/>
      <c r="CA90" s="136"/>
      <c r="CB90" s="136"/>
      <c r="CC90" s="136"/>
      <c r="CD90" s="136"/>
      <c r="CE90" s="137"/>
      <c r="CF90" s="185">
        <f>CF91</f>
        <v>54330</v>
      </c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7"/>
      <c r="CV90" s="138">
        <f>CV91</f>
        <v>54330</v>
      </c>
      <c r="CW90" s="166"/>
      <c r="CX90" s="166"/>
      <c r="CY90" s="166"/>
      <c r="CZ90" s="166"/>
      <c r="DA90" s="166"/>
      <c r="DB90" s="166"/>
      <c r="DC90" s="166"/>
      <c r="DD90" s="167"/>
      <c r="DE90" s="139">
        <f>DE92</f>
        <v>54330</v>
      </c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1"/>
      <c r="ES90" s="72"/>
      <c r="ET90" s="72"/>
      <c r="EU90" s="72"/>
      <c r="EV90" s="72"/>
      <c r="EW90" s="72"/>
      <c r="EX90" s="72"/>
    </row>
    <row r="91" spans="1:154" ht="16.5" customHeight="1">
      <c r="A91" s="24">
        <v>81</v>
      </c>
      <c r="B91" s="169" t="s">
        <v>288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70">
        <v>810</v>
      </c>
      <c r="AJ91" s="171"/>
      <c r="AK91" s="171"/>
      <c r="AL91" s="171"/>
      <c r="AM91" s="171"/>
      <c r="AN91" s="171"/>
      <c r="AO91" s="171"/>
      <c r="AP91" s="171"/>
      <c r="AQ91" s="171"/>
      <c r="AR91" s="172"/>
      <c r="AS91" s="142" t="s">
        <v>245</v>
      </c>
      <c r="AT91" s="136"/>
      <c r="AU91" s="136"/>
      <c r="AV91" s="136"/>
      <c r="AW91" s="136"/>
      <c r="AX91" s="136"/>
      <c r="AY91" s="136"/>
      <c r="AZ91" s="136"/>
      <c r="BA91" s="136"/>
      <c r="BB91" s="137"/>
      <c r="BC91" s="142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7"/>
      <c r="BU91" s="142"/>
      <c r="BV91" s="136"/>
      <c r="BW91" s="136"/>
      <c r="BX91" s="136"/>
      <c r="BY91" s="136"/>
      <c r="BZ91" s="136"/>
      <c r="CA91" s="136"/>
      <c r="CB91" s="136"/>
      <c r="CC91" s="136"/>
      <c r="CD91" s="136"/>
      <c r="CE91" s="137"/>
      <c r="CF91" s="185">
        <f>CF92</f>
        <v>54330</v>
      </c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7"/>
      <c r="CV91" s="138">
        <f>CV92</f>
        <v>54330</v>
      </c>
      <c r="CW91" s="166"/>
      <c r="CX91" s="166"/>
      <c r="CY91" s="166"/>
      <c r="CZ91" s="166"/>
      <c r="DA91" s="166"/>
      <c r="DB91" s="166"/>
      <c r="DC91" s="166"/>
      <c r="DD91" s="167"/>
      <c r="DE91" s="139">
        <f>DE92</f>
        <v>54330</v>
      </c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1"/>
      <c r="ES91" s="72"/>
      <c r="ET91" s="72"/>
      <c r="EU91" s="72"/>
      <c r="EV91" s="72"/>
      <c r="EW91" s="72"/>
      <c r="EX91" s="72"/>
    </row>
    <row r="92" spans="1:154" ht="41.25" customHeight="1">
      <c r="A92" s="24">
        <v>82</v>
      </c>
      <c r="B92" s="169" t="s">
        <v>37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70">
        <v>810</v>
      </c>
      <c r="AJ92" s="171"/>
      <c r="AK92" s="171"/>
      <c r="AL92" s="171"/>
      <c r="AM92" s="171"/>
      <c r="AN92" s="171"/>
      <c r="AO92" s="171"/>
      <c r="AP92" s="171"/>
      <c r="AQ92" s="171"/>
      <c r="AR92" s="172"/>
      <c r="AS92" s="142" t="s">
        <v>245</v>
      </c>
      <c r="AT92" s="136"/>
      <c r="AU92" s="136"/>
      <c r="AV92" s="136"/>
      <c r="AW92" s="136"/>
      <c r="AX92" s="136"/>
      <c r="AY92" s="136"/>
      <c r="AZ92" s="136"/>
      <c r="BA92" s="136"/>
      <c r="BB92" s="137"/>
      <c r="BC92" s="142" t="s">
        <v>234</v>
      </c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7"/>
      <c r="BU92" s="142"/>
      <c r="BV92" s="136"/>
      <c r="BW92" s="136"/>
      <c r="BX92" s="136"/>
      <c r="BY92" s="136"/>
      <c r="BZ92" s="136"/>
      <c r="CA92" s="136"/>
      <c r="CB92" s="136"/>
      <c r="CC92" s="136"/>
      <c r="CD92" s="136"/>
      <c r="CE92" s="137"/>
      <c r="CF92" s="138">
        <f>CF93</f>
        <v>54330</v>
      </c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7"/>
      <c r="CV92" s="138">
        <f>CV93</f>
        <v>54330</v>
      </c>
      <c r="CW92" s="166"/>
      <c r="CX92" s="166"/>
      <c r="CY92" s="166"/>
      <c r="CZ92" s="166"/>
      <c r="DA92" s="166"/>
      <c r="DB92" s="166"/>
      <c r="DC92" s="166"/>
      <c r="DD92" s="167"/>
      <c r="DE92" s="139">
        <f>DE93</f>
        <v>54330</v>
      </c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1"/>
      <c r="ES92" s="72"/>
      <c r="ET92" s="72"/>
      <c r="EU92" s="72"/>
      <c r="EV92" s="72"/>
      <c r="EW92" s="72"/>
      <c r="EX92" s="72"/>
    </row>
    <row r="93" spans="1:154" ht="24" customHeight="1">
      <c r="A93" s="24">
        <v>83</v>
      </c>
      <c r="B93" s="169" t="s">
        <v>38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70">
        <v>810</v>
      </c>
      <c r="AJ93" s="171"/>
      <c r="AK93" s="171"/>
      <c r="AL93" s="171"/>
      <c r="AM93" s="171"/>
      <c r="AN93" s="171"/>
      <c r="AO93" s="171"/>
      <c r="AP93" s="171"/>
      <c r="AQ93" s="171"/>
      <c r="AR93" s="172"/>
      <c r="AS93" s="142" t="s">
        <v>245</v>
      </c>
      <c r="AT93" s="136"/>
      <c r="AU93" s="136"/>
      <c r="AV93" s="136"/>
      <c r="AW93" s="136"/>
      <c r="AX93" s="136"/>
      <c r="AY93" s="136"/>
      <c r="AZ93" s="136"/>
      <c r="BA93" s="136"/>
      <c r="BB93" s="137"/>
      <c r="BC93" s="142" t="s">
        <v>233</v>
      </c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7"/>
      <c r="BU93" s="142"/>
      <c r="BV93" s="136"/>
      <c r="BW93" s="136"/>
      <c r="BX93" s="136"/>
      <c r="BY93" s="136"/>
      <c r="BZ93" s="136"/>
      <c r="CA93" s="136"/>
      <c r="CB93" s="136"/>
      <c r="CC93" s="136"/>
      <c r="CD93" s="136"/>
      <c r="CE93" s="137"/>
      <c r="CF93" s="138">
        <f>CF94+CF97+CF100</f>
        <v>54330</v>
      </c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7"/>
      <c r="CV93" s="138">
        <f>CV94+CV97+CV100</f>
        <v>54330</v>
      </c>
      <c r="CW93" s="166"/>
      <c r="CX93" s="166"/>
      <c r="CY93" s="166"/>
      <c r="CZ93" s="166"/>
      <c r="DA93" s="166"/>
      <c r="DB93" s="166"/>
      <c r="DC93" s="166"/>
      <c r="DD93" s="167"/>
      <c r="DE93" s="139">
        <f>DE94+DE97+DE100</f>
        <v>54330</v>
      </c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1"/>
      <c r="ES93" s="72"/>
      <c r="ET93" s="72"/>
      <c r="EU93" s="72"/>
      <c r="EV93" s="72"/>
      <c r="EW93" s="72"/>
      <c r="EX93" s="72"/>
    </row>
    <row r="94" spans="1:154" ht="75" customHeight="1">
      <c r="A94" s="24">
        <v>84</v>
      </c>
      <c r="B94" s="169" t="s">
        <v>45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70">
        <v>810</v>
      </c>
      <c r="AJ94" s="171"/>
      <c r="AK94" s="171"/>
      <c r="AL94" s="171"/>
      <c r="AM94" s="171"/>
      <c r="AN94" s="171"/>
      <c r="AO94" s="171"/>
      <c r="AP94" s="171"/>
      <c r="AQ94" s="171"/>
      <c r="AR94" s="172"/>
      <c r="AS94" s="142" t="s">
        <v>245</v>
      </c>
      <c r="AT94" s="136"/>
      <c r="AU94" s="136"/>
      <c r="AV94" s="136"/>
      <c r="AW94" s="136"/>
      <c r="AX94" s="136"/>
      <c r="AY94" s="136"/>
      <c r="AZ94" s="136"/>
      <c r="BA94" s="136"/>
      <c r="BB94" s="137"/>
      <c r="BC94" s="142" t="s">
        <v>32</v>
      </c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7"/>
      <c r="BU94" s="142"/>
      <c r="BV94" s="136"/>
      <c r="BW94" s="136"/>
      <c r="BX94" s="136"/>
      <c r="BY94" s="136"/>
      <c r="BZ94" s="136"/>
      <c r="CA94" s="136"/>
      <c r="CB94" s="136"/>
      <c r="CC94" s="136"/>
      <c r="CD94" s="136"/>
      <c r="CE94" s="137"/>
      <c r="CF94" s="138">
        <f>CF95</f>
        <v>24330</v>
      </c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7"/>
      <c r="CV94" s="138">
        <f>CV95</f>
        <v>24330</v>
      </c>
      <c r="CW94" s="166"/>
      <c r="CX94" s="166"/>
      <c r="CY94" s="166"/>
      <c r="CZ94" s="166"/>
      <c r="DA94" s="166"/>
      <c r="DB94" s="166"/>
      <c r="DC94" s="166"/>
      <c r="DD94" s="167"/>
      <c r="DE94" s="139">
        <f>DE95</f>
        <v>24330</v>
      </c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1"/>
      <c r="ES94" s="72"/>
      <c r="ET94" s="72"/>
      <c r="EU94" s="72"/>
      <c r="EV94" s="72"/>
      <c r="EW94" s="72"/>
      <c r="EX94" s="72"/>
    </row>
    <row r="95" spans="1:154" ht="23.25" customHeight="1">
      <c r="A95" s="24">
        <v>85</v>
      </c>
      <c r="B95" s="169" t="s">
        <v>213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70">
        <v>810</v>
      </c>
      <c r="AJ95" s="171"/>
      <c r="AK95" s="171"/>
      <c r="AL95" s="171"/>
      <c r="AM95" s="171"/>
      <c r="AN95" s="171"/>
      <c r="AO95" s="171"/>
      <c r="AP95" s="171"/>
      <c r="AQ95" s="171"/>
      <c r="AR95" s="172"/>
      <c r="AS95" s="142" t="s">
        <v>245</v>
      </c>
      <c r="AT95" s="136"/>
      <c r="AU95" s="136"/>
      <c r="AV95" s="136"/>
      <c r="AW95" s="136"/>
      <c r="AX95" s="136"/>
      <c r="AY95" s="136"/>
      <c r="AZ95" s="136"/>
      <c r="BA95" s="136"/>
      <c r="BB95" s="137"/>
      <c r="BC95" s="142" t="s">
        <v>32</v>
      </c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7"/>
      <c r="BU95" s="142" t="s">
        <v>145</v>
      </c>
      <c r="BV95" s="136"/>
      <c r="BW95" s="136"/>
      <c r="BX95" s="136"/>
      <c r="BY95" s="136"/>
      <c r="BZ95" s="136"/>
      <c r="CA95" s="136"/>
      <c r="CB95" s="136"/>
      <c r="CC95" s="136"/>
      <c r="CD95" s="136"/>
      <c r="CE95" s="137"/>
      <c r="CF95" s="138">
        <f>CF96</f>
        <v>24330</v>
      </c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7"/>
      <c r="CV95" s="138">
        <f>CV96</f>
        <v>24330</v>
      </c>
      <c r="CW95" s="166"/>
      <c r="CX95" s="166"/>
      <c r="CY95" s="166"/>
      <c r="CZ95" s="166"/>
      <c r="DA95" s="166"/>
      <c r="DB95" s="166"/>
      <c r="DC95" s="166"/>
      <c r="DD95" s="167"/>
      <c r="DE95" s="139">
        <f>DE96</f>
        <v>24330</v>
      </c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1"/>
      <c r="ES95" s="72"/>
      <c r="ET95" s="72"/>
      <c r="EU95" s="72"/>
      <c r="EV95" s="72"/>
      <c r="EW95" s="72"/>
      <c r="EX95" s="72"/>
    </row>
    <row r="96" spans="1:154" ht="26.25" customHeight="1">
      <c r="A96" s="24">
        <v>86</v>
      </c>
      <c r="B96" s="169" t="s">
        <v>147</v>
      </c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70">
        <v>810</v>
      </c>
      <c r="AJ96" s="171"/>
      <c r="AK96" s="171"/>
      <c r="AL96" s="171"/>
      <c r="AM96" s="171"/>
      <c r="AN96" s="171"/>
      <c r="AO96" s="171"/>
      <c r="AP96" s="171"/>
      <c r="AQ96" s="171"/>
      <c r="AR96" s="172"/>
      <c r="AS96" s="142" t="s">
        <v>245</v>
      </c>
      <c r="AT96" s="136"/>
      <c r="AU96" s="136"/>
      <c r="AV96" s="136"/>
      <c r="AW96" s="136"/>
      <c r="AX96" s="136"/>
      <c r="AY96" s="136"/>
      <c r="AZ96" s="136"/>
      <c r="BA96" s="136"/>
      <c r="BB96" s="137"/>
      <c r="BC96" s="142" t="s">
        <v>32</v>
      </c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7"/>
      <c r="BU96" s="142" t="s">
        <v>148</v>
      </c>
      <c r="BV96" s="136"/>
      <c r="BW96" s="136"/>
      <c r="BX96" s="136"/>
      <c r="BY96" s="136"/>
      <c r="BZ96" s="136"/>
      <c r="CA96" s="136"/>
      <c r="CB96" s="136"/>
      <c r="CC96" s="136"/>
      <c r="CD96" s="136"/>
      <c r="CE96" s="137"/>
      <c r="CF96" s="138">
        <v>24330</v>
      </c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7"/>
      <c r="CV96" s="138">
        <v>24330</v>
      </c>
      <c r="CW96" s="166"/>
      <c r="CX96" s="166"/>
      <c r="CY96" s="166"/>
      <c r="CZ96" s="166"/>
      <c r="DA96" s="166"/>
      <c r="DB96" s="166"/>
      <c r="DC96" s="166"/>
      <c r="DD96" s="167"/>
      <c r="DE96" s="139">
        <v>24330</v>
      </c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1"/>
      <c r="ES96" s="72"/>
      <c r="ET96" s="72"/>
      <c r="EU96" s="72"/>
      <c r="EV96" s="72"/>
      <c r="EW96" s="72"/>
      <c r="EX96" s="72"/>
    </row>
    <row r="97" spans="1:154" ht="76.5" customHeight="1">
      <c r="A97" s="24">
        <v>87</v>
      </c>
      <c r="B97" s="169" t="s">
        <v>46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70">
        <v>810</v>
      </c>
      <c r="AJ97" s="171"/>
      <c r="AK97" s="171"/>
      <c r="AL97" s="171"/>
      <c r="AM97" s="171"/>
      <c r="AN97" s="171"/>
      <c r="AO97" s="171"/>
      <c r="AP97" s="171"/>
      <c r="AQ97" s="171"/>
      <c r="AR97" s="172"/>
      <c r="AS97" s="142" t="s">
        <v>245</v>
      </c>
      <c r="AT97" s="136"/>
      <c r="AU97" s="136"/>
      <c r="AV97" s="136"/>
      <c r="AW97" s="136"/>
      <c r="AX97" s="136"/>
      <c r="AY97" s="136"/>
      <c r="AZ97" s="136"/>
      <c r="BA97" s="136"/>
      <c r="BB97" s="137"/>
      <c r="BC97" s="142" t="s">
        <v>31</v>
      </c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7"/>
      <c r="BU97" s="142"/>
      <c r="BV97" s="136"/>
      <c r="BW97" s="136"/>
      <c r="BX97" s="136"/>
      <c r="BY97" s="136"/>
      <c r="BZ97" s="136"/>
      <c r="CA97" s="136"/>
      <c r="CB97" s="136"/>
      <c r="CC97" s="136"/>
      <c r="CD97" s="136"/>
      <c r="CE97" s="137"/>
      <c r="CF97" s="138">
        <f>CF98</f>
        <v>15000</v>
      </c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7"/>
      <c r="CV97" s="138">
        <f>CV98</f>
        <v>15000</v>
      </c>
      <c r="CW97" s="166"/>
      <c r="CX97" s="166"/>
      <c r="CY97" s="166"/>
      <c r="CZ97" s="166"/>
      <c r="DA97" s="166"/>
      <c r="DB97" s="166"/>
      <c r="DC97" s="166"/>
      <c r="DD97" s="167"/>
      <c r="DE97" s="139">
        <f>+CV97</f>
        <v>15000</v>
      </c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1"/>
      <c r="ES97" s="72"/>
      <c r="ET97" s="72"/>
      <c r="EU97" s="72"/>
      <c r="EV97" s="72"/>
      <c r="EW97" s="72"/>
      <c r="EX97" s="72"/>
    </row>
    <row r="98" spans="1:154" ht="22.5" customHeight="1">
      <c r="A98" s="24">
        <v>88</v>
      </c>
      <c r="B98" s="169" t="s">
        <v>213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70">
        <v>810</v>
      </c>
      <c r="AJ98" s="171"/>
      <c r="AK98" s="171"/>
      <c r="AL98" s="171"/>
      <c r="AM98" s="171"/>
      <c r="AN98" s="171"/>
      <c r="AO98" s="171"/>
      <c r="AP98" s="171"/>
      <c r="AQ98" s="171"/>
      <c r="AR98" s="172"/>
      <c r="AS98" s="142" t="s">
        <v>245</v>
      </c>
      <c r="AT98" s="136"/>
      <c r="AU98" s="136"/>
      <c r="AV98" s="136"/>
      <c r="AW98" s="136"/>
      <c r="AX98" s="136"/>
      <c r="AY98" s="136"/>
      <c r="AZ98" s="136"/>
      <c r="BA98" s="136"/>
      <c r="BB98" s="137"/>
      <c r="BC98" s="142" t="s">
        <v>31</v>
      </c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7"/>
      <c r="BU98" s="142" t="s">
        <v>145</v>
      </c>
      <c r="BV98" s="136"/>
      <c r="BW98" s="136"/>
      <c r="BX98" s="136"/>
      <c r="BY98" s="136"/>
      <c r="BZ98" s="136"/>
      <c r="CA98" s="136"/>
      <c r="CB98" s="136"/>
      <c r="CC98" s="136"/>
      <c r="CD98" s="136"/>
      <c r="CE98" s="137"/>
      <c r="CF98" s="138">
        <f>CF99</f>
        <v>15000</v>
      </c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7"/>
      <c r="CV98" s="138">
        <f>CV99</f>
        <v>15000</v>
      </c>
      <c r="CW98" s="166"/>
      <c r="CX98" s="166"/>
      <c r="CY98" s="166"/>
      <c r="CZ98" s="166"/>
      <c r="DA98" s="166"/>
      <c r="DB98" s="166"/>
      <c r="DC98" s="166"/>
      <c r="DD98" s="167"/>
      <c r="DE98" s="139">
        <f>+CV98</f>
        <v>15000</v>
      </c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1"/>
      <c r="ES98" s="72"/>
      <c r="ET98" s="72"/>
      <c r="EU98" s="72"/>
      <c r="EV98" s="72"/>
      <c r="EW98" s="72"/>
      <c r="EX98" s="72"/>
    </row>
    <row r="99" spans="1:154" ht="32.25" customHeight="1">
      <c r="A99" s="24">
        <v>89</v>
      </c>
      <c r="B99" s="169" t="s">
        <v>147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70">
        <v>810</v>
      </c>
      <c r="AJ99" s="171"/>
      <c r="AK99" s="171"/>
      <c r="AL99" s="171"/>
      <c r="AM99" s="171"/>
      <c r="AN99" s="171"/>
      <c r="AO99" s="171"/>
      <c r="AP99" s="171"/>
      <c r="AQ99" s="171"/>
      <c r="AR99" s="172"/>
      <c r="AS99" s="142" t="s">
        <v>245</v>
      </c>
      <c r="AT99" s="136"/>
      <c r="AU99" s="136"/>
      <c r="AV99" s="136"/>
      <c r="AW99" s="136"/>
      <c r="AX99" s="136"/>
      <c r="AY99" s="136"/>
      <c r="AZ99" s="136"/>
      <c r="BA99" s="136"/>
      <c r="BB99" s="137"/>
      <c r="BC99" s="142" t="s">
        <v>31</v>
      </c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7"/>
      <c r="BU99" s="142" t="s">
        <v>148</v>
      </c>
      <c r="BV99" s="136"/>
      <c r="BW99" s="136"/>
      <c r="BX99" s="136"/>
      <c r="BY99" s="136"/>
      <c r="BZ99" s="136"/>
      <c r="CA99" s="136"/>
      <c r="CB99" s="136"/>
      <c r="CC99" s="136"/>
      <c r="CD99" s="136"/>
      <c r="CE99" s="137"/>
      <c r="CF99" s="138">
        <v>15000</v>
      </c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7"/>
      <c r="CV99" s="138">
        <v>15000</v>
      </c>
      <c r="CW99" s="166"/>
      <c r="CX99" s="166"/>
      <c r="CY99" s="166"/>
      <c r="CZ99" s="166"/>
      <c r="DA99" s="166"/>
      <c r="DB99" s="166"/>
      <c r="DC99" s="166"/>
      <c r="DD99" s="167"/>
      <c r="DE99" s="139">
        <v>15000</v>
      </c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1"/>
      <c r="ES99" s="72"/>
      <c r="ET99" s="72"/>
      <c r="EU99" s="72"/>
      <c r="EV99" s="72"/>
      <c r="EW99" s="72"/>
      <c r="EX99" s="72"/>
    </row>
    <row r="100" spans="1:154" ht="22.5" customHeight="1">
      <c r="A100" s="24">
        <v>90</v>
      </c>
      <c r="B100" s="169" t="s">
        <v>213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70">
        <v>810</v>
      </c>
      <c r="AJ100" s="171"/>
      <c r="AK100" s="171"/>
      <c r="AL100" s="171"/>
      <c r="AM100" s="171"/>
      <c r="AN100" s="171"/>
      <c r="AO100" s="171"/>
      <c r="AP100" s="171"/>
      <c r="AQ100" s="171"/>
      <c r="AR100" s="172"/>
      <c r="AS100" s="142" t="s">
        <v>245</v>
      </c>
      <c r="AT100" s="136"/>
      <c r="AU100" s="136"/>
      <c r="AV100" s="136"/>
      <c r="AW100" s="136"/>
      <c r="AX100" s="136"/>
      <c r="AY100" s="136"/>
      <c r="AZ100" s="136"/>
      <c r="BA100" s="136"/>
      <c r="BB100" s="137"/>
      <c r="BC100" s="142" t="s">
        <v>30</v>
      </c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7"/>
      <c r="BU100" s="142" t="s">
        <v>145</v>
      </c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7"/>
      <c r="CF100" s="138">
        <f>CF101</f>
        <v>15000</v>
      </c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7"/>
      <c r="CV100" s="138">
        <f>CV101</f>
        <v>15000</v>
      </c>
      <c r="CW100" s="166"/>
      <c r="CX100" s="166"/>
      <c r="CY100" s="166"/>
      <c r="CZ100" s="166"/>
      <c r="DA100" s="166"/>
      <c r="DB100" s="166"/>
      <c r="DC100" s="166"/>
      <c r="DD100" s="167"/>
      <c r="DE100" s="139">
        <f>+CV100</f>
        <v>15000</v>
      </c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1"/>
      <c r="ES100" s="72"/>
      <c r="ET100" s="72"/>
      <c r="EU100" s="72"/>
      <c r="EV100" s="72"/>
      <c r="EW100" s="72"/>
      <c r="EX100" s="72"/>
    </row>
    <row r="101" spans="1:154" ht="32.25" customHeight="1">
      <c r="A101" s="24">
        <v>91</v>
      </c>
      <c r="B101" s="169" t="s">
        <v>147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70">
        <v>810</v>
      </c>
      <c r="AJ101" s="171"/>
      <c r="AK101" s="171"/>
      <c r="AL101" s="171"/>
      <c r="AM101" s="171"/>
      <c r="AN101" s="171"/>
      <c r="AO101" s="171"/>
      <c r="AP101" s="171"/>
      <c r="AQ101" s="171"/>
      <c r="AR101" s="172"/>
      <c r="AS101" s="142" t="s">
        <v>245</v>
      </c>
      <c r="AT101" s="136"/>
      <c r="AU101" s="136"/>
      <c r="AV101" s="136"/>
      <c r="AW101" s="136"/>
      <c r="AX101" s="136"/>
      <c r="AY101" s="136"/>
      <c r="AZ101" s="136"/>
      <c r="BA101" s="136"/>
      <c r="BB101" s="137"/>
      <c r="BC101" s="142" t="s">
        <v>30</v>
      </c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7"/>
      <c r="BU101" s="142" t="s">
        <v>148</v>
      </c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7"/>
      <c r="CF101" s="138">
        <v>15000</v>
      </c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7"/>
      <c r="CV101" s="138">
        <v>15000</v>
      </c>
      <c r="CW101" s="166"/>
      <c r="CX101" s="166"/>
      <c r="CY101" s="166"/>
      <c r="CZ101" s="166"/>
      <c r="DA101" s="166"/>
      <c r="DB101" s="166"/>
      <c r="DC101" s="166"/>
      <c r="DD101" s="167"/>
      <c r="DE101" s="139">
        <v>15000</v>
      </c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1"/>
      <c r="ES101" s="72"/>
      <c r="ET101" s="72"/>
      <c r="EU101" s="72"/>
      <c r="EV101" s="72"/>
      <c r="EW101" s="72"/>
      <c r="EX101" s="72"/>
    </row>
    <row r="102" spans="1:154" ht="30" customHeight="1">
      <c r="A102" s="24">
        <v>92</v>
      </c>
      <c r="B102" s="169" t="s">
        <v>289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70">
        <v>810</v>
      </c>
      <c r="AJ102" s="171"/>
      <c r="AK102" s="171"/>
      <c r="AL102" s="171"/>
      <c r="AM102" s="171"/>
      <c r="AN102" s="171"/>
      <c r="AO102" s="171"/>
      <c r="AP102" s="171"/>
      <c r="AQ102" s="171"/>
      <c r="AR102" s="172"/>
      <c r="AS102" s="142" t="s">
        <v>246</v>
      </c>
      <c r="AT102" s="136"/>
      <c r="AU102" s="136"/>
      <c r="AV102" s="136"/>
      <c r="AW102" s="136"/>
      <c r="AX102" s="136"/>
      <c r="AY102" s="136"/>
      <c r="AZ102" s="136"/>
      <c r="BA102" s="136"/>
      <c r="BB102" s="137"/>
      <c r="BC102" s="177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9"/>
      <c r="BU102" s="142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7"/>
      <c r="CF102" s="185">
        <f aca="true" t="shared" si="3" ref="CF102:CF107">CF103</f>
        <v>140452</v>
      </c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7"/>
      <c r="CV102" s="138">
        <f aca="true" t="shared" si="4" ref="CV102:CV107">CV103</f>
        <v>140452</v>
      </c>
      <c r="CW102" s="166"/>
      <c r="CX102" s="166"/>
      <c r="CY102" s="166"/>
      <c r="CZ102" s="166"/>
      <c r="DA102" s="166"/>
      <c r="DB102" s="166"/>
      <c r="DC102" s="166"/>
      <c r="DD102" s="167"/>
      <c r="DE102" s="139">
        <f>+CV102</f>
        <v>140452</v>
      </c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1"/>
      <c r="ES102" s="72"/>
      <c r="ET102" s="72"/>
      <c r="EU102" s="72"/>
      <c r="EV102" s="72"/>
      <c r="EW102" s="72"/>
      <c r="EX102" s="72"/>
    </row>
    <row r="103" spans="1:154" ht="24" customHeight="1">
      <c r="A103" s="24">
        <v>93</v>
      </c>
      <c r="B103" s="169" t="s">
        <v>217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70">
        <v>810</v>
      </c>
      <c r="AJ103" s="171"/>
      <c r="AK103" s="171"/>
      <c r="AL103" s="171"/>
      <c r="AM103" s="171"/>
      <c r="AN103" s="171"/>
      <c r="AO103" s="171"/>
      <c r="AP103" s="171"/>
      <c r="AQ103" s="171"/>
      <c r="AR103" s="172"/>
      <c r="AS103" s="142" t="s">
        <v>247</v>
      </c>
      <c r="AT103" s="136"/>
      <c r="AU103" s="136"/>
      <c r="AV103" s="136"/>
      <c r="AW103" s="136"/>
      <c r="AX103" s="136"/>
      <c r="AY103" s="136"/>
      <c r="AZ103" s="136"/>
      <c r="BA103" s="136"/>
      <c r="BB103" s="137"/>
      <c r="BC103" s="177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9"/>
      <c r="BU103" s="142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7"/>
      <c r="CF103" s="138">
        <f t="shared" si="3"/>
        <v>140452</v>
      </c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7"/>
      <c r="CV103" s="138">
        <f t="shared" si="4"/>
        <v>140452</v>
      </c>
      <c r="CW103" s="166"/>
      <c r="CX103" s="166"/>
      <c r="CY103" s="166"/>
      <c r="CZ103" s="166"/>
      <c r="DA103" s="166"/>
      <c r="DB103" s="166"/>
      <c r="DC103" s="166"/>
      <c r="DD103" s="167"/>
      <c r="DE103" s="139">
        <f>+CV103</f>
        <v>140452</v>
      </c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1"/>
      <c r="ES103" s="72"/>
      <c r="ET103" s="72"/>
      <c r="EU103" s="72"/>
      <c r="EV103" s="72"/>
      <c r="EW103" s="72"/>
      <c r="EX103" s="72"/>
    </row>
    <row r="104" spans="1:154" ht="24.75" customHeight="1">
      <c r="A104" s="24">
        <v>94</v>
      </c>
      <c r="B104" s="169" t="s">
        <v>342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70">
        <v>810</v>
      </c>
      <c r="AJ104" s="171"/>
      <c r="AK104" s="171"/>
      <c r="AL104" s="171"/>
      <c r="AM104" s="171"/>
      <c r="AN104" s="171"/>
      <c r="AO104" s="171"/>
      <c r="AP104" s="171"/>
      <c r="AQ104" s="171"/>
      <c r="AR104" s="172"/>
      <c r="AS104" s="142" t="s">
        <v>247</v>
      </c>
      <c r="AT104" s="136"/>
      <c r="AU104" s="136"/>
      <c r="AV104" s="136"/>
      <c r="AW104" s="136"/>
      <c r="AX104" s="136"/>
      <c r="AY104" s="136"/>
      <c r="AZ104" s="136"/>
      <c r="BA104" s="136"/>
      <c r="BB104" s="137"/>
      <c r="BC104" s="177">
        <v>100000000</v>
      </c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9"/>
      <c r="BU104" s="142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7"/>
      <c r="CF104" s="138">
        <f t="shared" si="3"/>
        <v>140452</v>
      </c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7"/>
      <c r="CV104" s="138">
        <f t="shared" si="4"/>
        <v>140452</v>
      </c>
      <c r="CW104" s="166"/>
      <c r="CX104" s="166"/>
      <c r="CY104" s="166"/>
      <c r="CZ104" s="166"/>
      <c r="DA104" s="166"/>
      <c r="DB104" s="166"/>
      <c r="DC104" s="166"/>
      <c r="DD104" s="167"/>
      <c r="DE104" s="139">
        <f>DE105</f>
        <v>140452</v>
      </c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0"/>
      <c r="ED104" s="140"/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1"/>
      <c r="ES104" s="72"/>
      <c r="ET104" s="72"/>
      <c r="EU104" s="72"/>
      <c r="EV104" s="72"/>
      <c r="EW104" s="72"/>
      <c r="EX104" s="72"/>
    </row>
    <row r="105" spans="1:154" ht="24.75" customHeight="1">
      <c r="A105" s="24">
        <v>95</v>
      </c>
      <c r="B105" s="169" t="s">
        <v>48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70">
        <v>810</v>
      </c>
      <c r="AJ105" s="171"/>
      <c r="AK105" s="171"/>
      <c r="AL105" s="171"/>
      <c r="AM105" s="171"/>
      <c r="AN105" s="171"/>
      <c r="AO105" s="171"/>
      <c r="AP105" s="171"/>
      <c r="AQ105" s="171"/>
      <c r="AR105" s="172"/>
      <c r="AS105" s="142" t="s">
        <v>247</v>
      </c>
      <c r="AT105" s="136"/>
      <c r="AU105" s="136"/>
      <c r="AV105" s="136"/>
      <c r="AW105" s="136"/>
      <c r="AX105" s="136"/>
      <c r="AY105" s="136"/>
      <c r="AZ105" s="136"/>
      <c r="BA105" s="136"/>
      <c r="BB105" s="137"/>
      <c r="BC105" s="177">
        <v>140000000</v>
      </c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9"/>
      <c r="BU105" s="142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7"/>
      <c r="CF105" s="138">
        <f t="shared" si="3"/>
        <v>140452</v>
      </c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7"/>
      <c r="CV105" s="138">
        <f t="shared" si="4"/>
        <v>140452</v>
      </c>
      <c r="CW105" s="166"/>
      <c r="CX105" s="166"/>
      <c r="CY105" s="166"/>
      <c r="CZ105" s="166"/>
      <c r="DA105" s="166"/>
      <c r="DB105" s="166"/>
      <c r="DC105" s="166"/>
      <c r="DD105" s="167"/>
      <c r="DE105" s="139">
        <f>DE106</f>
        <v>140452</v>
      </c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1"/>
      <c r="ES105" s="72"/>
      <c r="ET105" s="72"/>
      <c r="EU105" s="72"/>
      <c r="EV105" s="72"/>
      <c r="EW105" s="72"/>
      <c r="EX105" s="72"/>
    </row>
    <row r="106" spans="1:154" ht="85.5" customHeight="1">
      <c r="A106" s="24">
        <v>96</v>
      </c>
      <c r="B106" s="169" t="s">
        <v>47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70">
        <v>810</v>
      </c>
      <c r="AJ106" s="171"/>
      <c r="AK106" s="171"/>
      <c r="AL106" s="171"/>
      <c r="AM106" s="171"/>
      <c r="AN106" s="171"/>
      <c r="AO106" s="171"/>
      <c r="AP106" s="171"/>
      <c r="AQ106" s="171"/>
      <c r="AR106" s="172"/>
      <c r="AS106" s="142" t="s">
        <v>247</v>
      </c>
      <c r="AT106" s="136"/>
      <c r="AU106" s="136"/>
      <c r="AV106" s="136"/>
      <c r="AW106" s="136"/>
      <c r="AX106" s="136"/>
      <c r="AY106" s="136"/>
      <c r="AZ106" s="136"/>
      <c r="BA106" s="136"/>
      <c r="BB106" s="137"/>
      <c r="BC106" s="177">
        <v>140082060</v>
      </c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9"/>
      <c r="BU106" s="142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7"/>
      <c r="CF106" s="138">
        <f t="shared" si="3"/>
        <v>140452</v>
      </c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7"/>
      <c r="CV106" s="138">
        <f t="shared" si="4"/>
        <v>140452</v>
      </c>
      <c r="CW106" s="166"/>
      <c r="CX106" s="166"/>
      <c r="CY106" s="166"/>
      <c r="CZ106" s="166"/>
      <c r="DA106" s="166"/>
      <c r="DB106" s="166"/>
      <c r="DC106" s="166"/>
      <c r="DD106" s="167"/>
      <c r="DE106" s="139">
        <f>DE107</f>
        <v>140452</v>
      </c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1"/>
      <c r="ES106" s="72"/>
      <c r="ET106" s="72"/>
      <c r="EU106" s="72"/>
      <c r="EV106" s="72"/>
      <c r="EW106" s="72"/>
      <c r="EX106" s="72"/>
    </row>
    <row r="107" spans="1:154" ht="15.75" customHeight="1">
      <c r="A107" s="24">
        <v>97</v>
      </c>
      <c r="B107" s="169" t="s">
        <v>218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70">
        <v>810</v>
      </c>
      <c r="AJ107" s="171"/>
      <c r="AK107" s="171"/>
      <c r="AL107" s="171"/>
      <c r="AM107" s="171"/>
      <c r="AN107" s="171"/>
      <c r="AO107" s="171"/>
      <c r="AP107" s="171"/>
      <c r="AQ107" s="171"/>
      <c r="AR107" s="172"/>
      <c r="AS107" s="142" t="s">
        <v>247</v>
      </c>
      <c r="AT107" s="136"/>
      <c r="AU107" s="136"/>
      <c r="AV107" s="136"/>
      <c r="AW107" s="136"/>
      <c r="AX107" s="136"/>
      <c r="AY107" s="136"/>
      <c r="AZ107" s="136"/>
      <c r="BA107" s="136"/>
      <c r="BB107" s="137"/>
      <c r="BC107" s="177">
        <v>140082060</v>
      </c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9"/>
      <c r="BU107" s="142" t="s">
        <v>281</v>
      </c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7"/>
      <c r="CF107" s="138">
        <f t="shared" si="3"/>
        <v>140452</v>
      </c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7"/>
      <c r="CV107" s="138">
        <f t="shared" si="4"/>
        <v>140452</v>
      </c>
      <c r="CW107" s="166"/>
      <c r="CX107" s="166"/>
      <c r="CY107" s="166"/>
      <c r="CZ107" s="166"/>
      <c r="DA107" s="166"/>
      <c r="DB107" s="166"/>
      <c r="DC107" s="166"/>
      <c r="DD107" s="167"/>
      <c r="DE107" s="139">
        <f>DE108</f>
        <v>140452</v>
      </c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1"/>
      <c r="ES107" s="72"/>
      <c r="ET107" s="72"/>
      <c r="EU107" s="72"/>
      <c r="EV107" s="72"/>
      <c r="EW107" s="72"/>
      <c r="EX107" s="72"/>
    </row>
    <row r="108" spans="1:154" ht="15.75" customHeight="1">
      <c r="A108" s="24">
        <v>98</v>
      </c>
      <c r="B108" s="169" t="s">
        <v>226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70">
        <v>810</v>
      </c>
      <c r="AJ108" s="171"/>
      <c r="AK108" s="171"/>
      <c r="AL108" s="171"/>
      <c r="AM108" s="171"/>
      <c r="AN108" s="171"/>
      <c r="AO108" s="171"/>
      <c r="AP108" s="171"/>
      <c r="AQ108" s="171"/>
      <c r="AR108" s="172"/>
      <c r="AS108" s="142" t="s">
        <v>247</v>
      </c>
      <c r="AT108" s="136"/>
      <c r="AU108" s="136"/>
      <c r="AV108" s="136"/>
      <c r="AW108" s="136"/>
      <c r="AX108" s="136"/>
      <c r="AY108" s="136"/>
      <c r="AZ108" s="136"/>
      <c r="BA108" s="136"/>
      <c r="BB108" s="137"/>
      <c r="BC108" s="177">
        <v>140082060</v>
      </c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9"/>
      <c r="BU108" s="142" t="s">
        <v>219</v>
      </c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7"/>
      <c r="CF108" s="138">
        <v>140452</v>
      </c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7"/>
      <c r="CV108" s="138">
        <v>140452</v>
      </c>
      <c r="CW108" s="166"/>
      <c r="CX108" s="166"/>
      <c r="CY108" s="166"/>
      <c r="CZ108" s="166"/>
      <c r="DA108" s="166"/>
      <c r="DB108" s="166"/>
      <c r="DC108" s="166"/>
      <c r="DD108" s="167"/>
      <c r="DE108" s="139">
        <v>140452</v>
      </c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1"/>
      <c r="ES108" s="72"/>
      <c r="ET108" s="72"/>
      <c r="EU108" s="72"/>
      <c r="EV108" s="72"/>
      <c r="EW108" s="72"/>
      <c r="EX108" s="72"/>
    </row>
    <row r="109" spans="1:154" ht="12.75">
      <c r="A109" s="24">
        <v>99</v>
      </c>
      <c r="B109" s="188" t="s">
        <v>297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61"/>
      <c r="AH109" s="61"/>
      <c r="AI109" s="170">
        <v>810</v>
      </c>
      <c r="AJ109" s="171"/>
      <c r="AK109" s="171"/>
      <c r="AL109" s="171"/>
      <c r="AM109" s="171"/>
      <c r="AN109" s="171"/>
      <c r="AO109" s="171"/>
      <c r="AP109" s="171"/>
      <c r="AQ109" s="171"/>
      <c r="AR109" s="172"/>
      <c r="AS109" s="142"/>
      <c r="AT109" s="136"/>
      <c r="AU109" s="136"/>
      <c r="AV109" s="136"/>
      <c r="AW109" s="136"/>
      <c r="AX109" s="136"/>
      <c r="AY109" s="136"/>
      <c r="AZ109" s="136"/>
      <c r="BA109" s="136"/>
      <c r="BB109" s="137"/>
      <c r="BC109" s="177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9"/>
      <c r="BU109" s="142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7"/>
      <c r="CF109" s="138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7"/>
      <c r="CV109" s="138">
        <v>57470</v>
      </c>
      <c r="CW109" s="166"/>
      <c r="CX109" s="166"/>
      <c r="CY109" s="166"/>
      <c r="CZ109" s="166"/>
      <c r="DA109" s="166"/>
      <c r="DB109" s="166"/>
      <c r="DC109" s="166"/>
      <c r="DD109" s="167"/>
      <c r="DE109" s="139">
        <v>115030</v>
      </c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1"/>
      <c r="ES109" s="72"/>
      <c r="ET109" s="72"/>
      <c r="EU109" s="72"/>
      <c r="EV109" s="72"/>
      <c r="EW109" s="72"/>
      <c r="EX109" s="72"/>
    </row>
    <row r="110" spans="1:154" ht="12.75">
      <c r="A110" s="24">
        <v>100</v>
      </c>
      <c r="B110" s="169" t="s">
        <v>220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42"/>
      <c r="AT110" s="136"/>
      <c r="AU110" s="136"/>
      <c r="AV110" s="136"/>
      <c r="AW110" s="136"/>
      <c r="AX110" s="136"/>
      <c r="AY110" s="136"/>
      <c r="AZ110" s="136"/>
      <c r="BA110" s="136"/>
      <c r="BB110" s="137"/>
      <c r="BC110" s="177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9"/>
      <c r="BU110" s="142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7"/>
      <c r="CF110" s="180">
        <f>CF11</f>
        <v>2479224.62</v>
      </c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U110" s="82">
        <f>SUM(CF110:CT110)</f>
        <v>2479224.62</v>
      </c>
      <c r="CV110" s="182">
        <f>CV109+CV12+CV47+CV55+CV71+CV90+CV102</f>
        <v>2298795</v>
      </c>
      <c r="CW110" s="183"/>
      <c r="CX110" s="183"/>
      <c r="CY110" s="183"/>
      <c r="CZ110" s="183"/>
      <c r="DA110" s="183"/>
      <c r="DB110" s="183"/>
      <c r="DC110" s="183"/>
      <c r="DD110" s="184"/>
      <c r="DE110" s="139">
        <f>DE12+DE47+DE55+DE71+DE90+DE102+DE109</f>
        <v>2300595</v>
      </c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1"/>
      <c r="ES110" s="72"/>
      <c r="ET110" s="72"/>
      <c r="EU110" s="72"/>
      <c r="EV110" s="72"/>
      <c r="EW110" s="72"/>
      <c r="EX110" s="72"/>
    </row>
    <row r="111" spans="1:14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</row>
    <row r="112" spans="1:14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</row>
    <row r="113" spans="1:14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</row>
    <row r="114" spans="1:14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</row>
    <row r="115" spans="1:14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</row>
    <row r="116" spans="84:99" ht="12.75"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</row>
  </sheetData>
  <sheetProtection/>
  <mergeCells count="825">
    <mergeCell ref="DE46:ER46"/>
    <mergeCell ref="DE45:ER45"/>
    <mergeCell ref="DE44:ER44"/>
    <mergeCell ref="DE39:ER39"/>
    <mergeCell ref="CV43:DD43"/>
    <mergeCell ref="CV44:DD44"/>
    <mergeCell ref="CV45:DD45"/>
    <mergeCell ref="CV39:DD39"/>
    <mergeCell ref="AS22:BB22"/>
    <mergeCell ref="CV8:DD9"/>
    <mergeCell ref="BU39:CE39"/>
    <mergeCell ref="DE43:ER43"/>
    <mergeCell ref="DE40:ER40"/>
    <mergeCell ref="DE42:ER42"/>
    <mergeCell ref="DE38:ER38"/>
    <mergeCell ref="CF40:CU40"/>
    <mergeCell ref="CF43:CU43"/>
    <mergeCell ref="CV42:DD42"/>
    <mergeCell ref="C7:ER7"/>
    <mergeCell ref="CF8:CU9"/>
    <mergeCell ref="CF21:CU21"/>
    <mergeCell ref="CV14:DD14"/>
    <mergeCell ref="CV13:DD13"/>
    <mergeCell ref="CF13:CU13"/>
    <mergeCell ref="CF19:CU19"/>
    <mergeCell ref="CF24:CU24"/>
    <mergeCell ref="CV24:DD24"/>
    <mergeCell ref="DE8:ER9"/>
    <mergeCell ref="CV12:DD12"/>
    <mergeCell ref="CV23:DD23"/>
    <mergeCell ref="CV16:DD16"/>
    <mergeCell ref="CV15:DD15"/>
    <mergeCell ref="CV17:DD17"/>
    <mergeCell ref="BU43:CE43"/>
    <mergeCell ref="BC37:BT37"/>
    <mergeCell ref="BC36:BT36"/>
    <mergeCell ref="BU38:CE38"/>
    <mergeCell ref="BU36:CE36"/>
    <mergeCell ref="CV41:DD41"/>
    <mergeCell ref="CV40:DD40"/>
    <mergeCell ref="BU33:CE33"/>
    <mergeCell ref="BU37:CE37"/>
    <mergeCell ref="CV34:DD34"/>
    <mergeCell ref="CV38:DD38"/>
    <mergeCell ref="BU41:CE41"/>
    <mergeCell ref="CF39:CU39"/>
    <mergeCell ref="CF38:CU38"/>
    <mergeCell ref="AS81:BB81"/>
    <mergeCell ref="BC46:BT46"/>
    <mergeCell ref="BC81:BT81"/>
    <mergeCell ref="BU48:CE48"/>
    <mergeCell ref="BC43:BT43"/>
    <mergeCell ref="BC42:BT42"/>
    <mergeCell ref="BU42:CE42"/>
    <mergeCell ref="B78:AH78"/>
    <mergeCell ref="AI78:AR78"/>
    <mergeCell ref="AI81:AR81"/>
    <mergeCell ref="B81:AH81"/>
    <mergeCell ref="B80:AH80"/>
    <mergeCell ref="BC87:BT87"/>
    <mergeCell ref="BC86:BT86"/>
    <mergeCell ref="AS82:BB82"/>
    <mergeCell ref="BC88:BT88"/>
    <mergeCell ref="AS85:BB85"/>
    <mergeCell ref="AS86:BB86"/>
    <mergeCell ref="AS84:BB84"/>
    <mergeCell ref="BC82:BT82"/>
    <mergeCell ref="B82:AH82"/>
    <mergeCell ref="AI82:AR82"/>
    <mergeCell ref="AI85:AR85"/>
    <mergeCell ref="B86:AH86"/>
    <mergeCell ref="AI86:AR86"/>
    <mergeCell ref="BC85:BT85"/>
    <mergeCell ref="BC67:BT67"/>
    <mergeCell ref="BU67:CE67"/>
    <mergeCell ref="BU71:CE71"/>
    <mergeCell ref="BU84:CE84"/>
    <mergeCell ref="BC71:BT71"/>
    <mergeCell ref="BC72:BT72"/>
    <mergeCell ref="BC70:BT70"/>
    <mergeCell ref="BU82:CE82"/>
    <mergeCell ref="DE37:ER37"/>
    <mergeCell ref="DE41:ER41"/>
    <mergeCell ref="DE12:ER12"/>
    <mergeCell ref="DE11:ER11"/>
    <mergeCell ref="DE13:ER13"/>
    <mergeCell ref="DE14:ER14"/>
    <mergeCell ref="DE15:ER15"/>
    <mergeCell ref="DE33:ER33"/>
    <mergeCell ref="DE28:ER28"/>
    <mergeCell ref="DE34:ER34"/>
    <mergeCell ref="DE89:ER89"/>
    <mergeCell ref="DE88:ER88"/>
    <mergeCell ref="DE90:ER90"/>
    <mergeCell ref="B58:AH58"/>
    <mergeCell ref="AI58:AR58"/>
    <mergeCell ref="AS58:BB58"/>
    <mergeCell ref="BC58:BT58"/>
    <mergeCell ref="B79:AH79"/>
    <mergeCell ref="AI79:AR79"/>
    <mergeCell ref="AI88:AR88"/>
    <mergeCell ref="DE61:ER61"/>
    <mergeCell ref="BC59:BT59"/>
    <mergeCell ref="BU59:CE59"/>
    <mergeCell ref="CF59:CU59"/>
    <mergeCell ref="CV59:DD59"/>
    <mergeCell ref="DE59:ER59"/>
    <mergeCell ref="CF60:CU60"/>
    <mergeCell ref="BC60:BT60"/>
    <mergeCell ref="BU60:CE60"/>
    <mergeCell ref="AS43:BB43"/>
    <mergeCell ref="AS44:BB44"/>
    <mergeCell ref="AS65:BB65"/>
    <mergeCell ref="AS59:BB59"/>
    <mergeCell ref="AS51:BB51"/>
    <mergeCell ref="BC44:BT44"/>
    <mergeCell ref="CV61:DD61"/>
    <mergeCell ref="CF77:CU77"/>
    <mergeCell ref="BU44:CE44"/>
    <mergeCell ref="BU46:CE46"/>
    <mergeCell ref="BC45:BT45"/>
    <mergeCell ref="CF61:CU61"/>
    <mergeCell ref="CF46:CU46"/>
    <mergeCell ref="CV46:DD46"/>
    <mergeCell ref="AI46:AR46"/>
    <mergeCell ref="B43:AH43"/>
    <mergeCell ref="BU79:CE79"/>
    <mergeCell ref="AI66:AR66"/>
    <mergeCell ref="AS79:BB79"/>
    <mergeCell ref="AS78:BB78"/>
    <mergeCell ref="BC77:BT77"/>
    <mergeCell ref="AS77:BB77"/>
    <mergeCell ref="BC66:BT66"/>
    <mergeCell ref="AS68:BB68"/>
    <mergeCell ref="B65:AH65"/>
    <mergeCell ref="AI65:AR65"/>
    <mergeCell ref="B60:AH60"/>
    <mergeCell ref="B61:AH61"/>
    <mergeCell ref="AI60:AR60"/>
    <mergeCell ref="AI61:AR61"/>
    <mergeCell ref="B77:AH77"/>
    <mergeCell ref="B73:AH73"/>
    <mergeCell ref="B72:AH72"/>
    <mergeCell ref="AI72:AR72"/>
    <mergeCell ref="AI76:AR76"/>
    <mergeCell ref="B66:AH66"/>
    <mergeCell ref="B71:AH71"/>
    <mergeCell ref="AI71:AR71"/>
    <mergeCell ref="B68:AH68"/>
    <mergeCell ref="B69:AH69"/>
    <mergeCell ref="AI69:AR69"/>
    <mergeCell ref="AI68:AR68"/>
    <mergeCell ref="B67:AH67"/>
    <mergeCell ref="AI67:AR67"/>
    <mergeCell ref="B89:AH89"/>
    <mergeCell ref="AI89:AR89"/>
    <mergeCell ref="AS90:BB90"/>
    <mergeCell ref="AS87:BB87"/>
    <mergeCell ref="B88:AH88"/>
    <mergeCell ref="AI87:AR87"/>
    <mergeCell ref="B87:AH87"/>
    <mergeCell ref="AI95:AR95"/>
    <mergeCell ref="B90:AH90"/>
    <mergeCell ref="AI90:AR90"/>
    <mergeCell ref="B91:AH91"/>
    <mergeCell ref="B93:AH93"/>
    <mergeCell ref="AI94:AR94"/>
    <mergeCell ref="AS42:BB42"/>
    <mergeCell ref="AS45:BB45"/>
    <mergeCell ref="AI45:AR45"/>
    <mergeCell ref="AI44:AR44"/>
    <mergeCell ref="AI43:AR43"/>
    <mergeCell ref="AI73:AR73"/>
    <mergeCell ref="AS73:BB73"/>
    <mergeCell ref="AS69:BB69"/>
    <mergeCell ref="AS70:BB70"/>
    <mergeCell ref="AS38:BB38"/>
    <mergeCell ref="AI40:AR40"/>
    <mergeCell ref="AS40:BB40"/>
    <mergeCell ref="AI42:AR42"/>
    <mergeCell ref="AI41:AR41"/>
    <mergeCell ref="AI39:AR39"/>
    <mergeCell ref="AI38:AR38"/>
    <mergeCell ref="AS41:BB41"/>
    <mergeCell ref="DE91:ER91"/>
    <mergeCell ref="DE93:ER93"/>
    <mergeCell ref="DE92:ER92"/>
    <mergeCell ref="DE77:ER77"/>
    <mergeCell ref="DE86:ER86"/>
    <mergeCell ref="DE82:ER82"/>
    <mergeCell ref="DE87:ER87"/>
    <mergeCell ref="DE81:ER81"/>
    <mergeCell ref="DE79:ER79"/>
    <mergeCell ref="DE78:ER78"/>
    <mergeCell ref="CV86:DD86"/>
    <mergeCell ref="CV77:DD77"/>
    <mergeCell ref="CV84:DD84"/>
    <mergeCell ref="DE99:ER99"/>
    <mergeCell ref="DE94:ER94"/>
    <mergeCell ref="DE97:ER97"/>
    <mergeCell ref="DE95:ER95"/>
    <mergeCell ref="DE98:ER98"/>
    <mergeCell ref="DE96:ER96"/>
    <mergeCell ref="CV93:DD93"/>
    <mergeCell ref="CV96:DD96"/>
    <mergeCell ref="BC89:BT89"/>
    <mergeCell ref="BC90:BT90"/>
    <mergeCell ref="BU90:CE90"/>
    <mergeCell ref="BC94:BT94"/>
    <mergeCell ref="BC95:BT95"/>
    <mergeCell ref="BC96:BT96"/>
    <mergeCell ref="BC93:BT93"/>
    <mergeCell ref="BU89:CE89"/>
    <mergeCell ref="CF89:CU89"/>
    <mergeCell ref="AS39:BB39"/>
    <mergeCell ref="BU81:CE81"/>
    <mergeCell ref="BC41:BT41"/>
    <mergeCell ref="BC79:BT79"/>
    <mergeCell ref="BC40:BT40"/>
    <mergeCell ref="BU40:CE40"/>
    <mergeCell ref="AS61:BB61"/>
    <mergeCell ref="BU45:CE45"/>
    <mergeCell ref="AS60:BB60"/>
    <mergeCell ref="AS71:BB71"/>
    <mergeCell ref="BC35:BT35"/>
    <mergeCell ref="BU35:CE35"/>
    <mergeCell ref="BC38:BT38"/>
    <mergeCell ref="BC39:BT39"/>
    <mergeCell ref="AS89:BB89"/>
    <mergeCell ref="BU77:CE77"/>
    <mergeCell ref="AS88:BB88"/>
    <mergeCell ref="AS46:BB46"/>
    <mergeCell ref="BC69:BT69"/>
    <mergeCell ref="BU69:CE69"/>
    <mergeCell ref="BU68:CE68"/>
    <mergeCell ref="AS67:BB67"/>
    <mergeCell ref="AS66:BB66"/>
    <mergeCell ref="BU87:CE87"/>
    <mergeCell ref="B42:AH42"/>
    <mergeCell ref="B46:AH46"/>
    <mergeCell ref="B32:AH32"/>
    <mergeCell ref="B29:AH29"/>
    <mergeCell ref="B31:AH31"/>
    <mergeCell ref="B30:AH30"/>
    <mergeCell ref="B34:AH34"/>
    <mergeCell ref="B44:AH44"/>
    <mergeCell ref="B45:AH45"/>
    <mergeCell ref="B39:AH39"/>
    <mergeCell ref="B40:AH40"/>
    <mergeCell ref="AI22:AR22"/>
    <mergeCell ref="B24:AH24"/>
    <mergeCell ref="B23:AH23"/>
    <mergeCell ref="AI37:AR37"/>
    <mergeCell ref="AI34:AR34"/>
    <mergeCell ref="AI30:AR30"/>
    <mergeCell ref="B36:AH36"/>
    <mergeCell ref="B38:AH38"/>
    <mergeCell ref="AI33:AR33"/>
    <mergeCell ref="B22:AH22"/>
    <mergeCell ref="AS21:BB21"/>
    <mergeCell ref="B41:AH41"/>
    <mergeCell ref="B33:AH33"/>
    <mergeCell ref="AS33:BB33"/>
    <mergeCell ref="AS34:BB34"/>
    <mergeCell ref="AI35:AR35"/>
    <mergeCell ref="AS35:BB35"/>
    <mergeCell ref="B37:AH37"/>
    <mergeCell ref="B35:AH35"/>
    <mergeCell ref="AS20:BB20"/>
    <mergeCell ref="B21:AH21"/>
    <mergeCell ref="B20:AH20"/>
    <mergeCell ref="AI21:AR21"/>
    <mergeCell ref="AS30:BB30"/>
    <mergeCell ref="B28:AH28"/>
    <mergeCell ref="AI28:AR28"/>
    <mergeCell ref="AS28:BB28"/>
    <mergeCell ref="AI29:AR29"/>
    <mergeCell ref="A8:A9"/>
    <mergeCell ref="B8:AH9"/>
    <mergeCell ref="AI8:AR9"/>
    <mergeCell ref="AS8:CE8"/>
    <mergeCell ref="BC9:BT9"/>
    <mergeCell ref="BU9:CE9"/>
    <mergeCell ref="AS9:BB9"/>
    <mergeCell ref="AS16:BB16"/>
    <mergeCell ref="AS10:BB10"/>
    <mergeCell ref="DE10:ER10"/>
    <mergeCell ref="BC10:BT10"/>
    <mergeCell ref="CF10:CU10"/>
    <mergeCell ref="CV10:DD10"/>
    <mergeCell ref="BU10:CE10"/>
    <mergeCell ref="AS14:BB14"/>
    <mergeCell ref="AS15:BB15"/>
    <mergeCell ref="CV11:DD11"/>
    <mergeCell ref="CF17:CU17"/>
    <mergeCell ref="BU11:CE11"/>
    <mergeCell ref="BU12:CE12"/>
    <mergeCell ref="BU13:CE13"/>
    <mergeCell ref="CF12:CU12"/>
    <mergeCell ref="CF11:CU11"/>
    <mergeCell ref="B10:AH10"/>
    <mergeCell ref="AI10:AR10"/>
    <mergeCell ref="AS12:BB12"/>
    <mergeCell ref="BC12:BT12"/>
    <mergeCell ref="B11:AH11"/>
    <mergeCell ref="AI11:AR11"/>
    <mergeCell ref="B12:AH12"/>
    <mergeCell ref="AS11:BB11"/>
    <mergeCell ref="BC11:BT11"/>
    <mergeCell ref="AI12:AR12"/>
    <mergeCell ref="BU15:CE15"/>
    <mergeCell ref="CF15:CU15"/>
    <mergeCell ref="BU14:CE14"/>
    <mergeCell ref="CF14:CU14"/>
    <mergeCell ref="B13:AH13"/>
    <mergeCell ref="BC15:BT15"/>
    <mergeCell ref="BC14:BT14"/>
    <mergeCell ref="AI13:AR13"/>
    <mergeCell ref="AS13:BB13"/>
    <mergeCell ref="BC13:BT13"/>
    <mergeCell ref="B14:AH14"/>
    <mergeCell ref="AI14:AR14"/>
    <mergeCell ref="B15:AH15"/>
    <mergeCell ref="AI15:AR15"/>
    <mergeCell ref="BC30:BT30"/>
    <mergeCell ref="BU30:CE30"/>
    <mergeCell ref="BU28:CE28"/>
    <mergeCell ref="BU23:CE23"/>
    <mergeCell ref="BC23:BT23"/>
    <mergeCell ref="BU29:CE29"/>
    <mergeCell ref="BU26:CE26"/>
    <mergeCell ref="BC25:BT25"/>
    <mergeCell ref="BU25:CE25"/>
    <mergeCell ref="AI32:AR32"/>
    <mergeCell ref="AS32:BB32"/>
    <mergeCell ref="BC32:BT32"/>
    <mergeCell ref="AI31:AR31"/>
    <mergeCell ref="AS31:BB31"/>
    <mergeCell ref="BC31:BT31"/>
    <mergeCell ref="BC29:BT29"/>
    <mergeCell ref="BC24:BT24"/>
    <mergeCell ref="AS24:BB24"/>
    <mergeCell ref="AS29:BB29"/>
    <mergeCell ref="BC28:BT28"/>
    <mergeCell ref="BC26:BT26"/>
    <mergeCell ref="AS26:BB26"/>
    <mergeCell ref="CV30:DD30"/>
    <mergeCell ref="DE30:ER30"/>
    <mergeCell ref="CF30:CU30"/>
    <mergeCell ref="CF28:CU28"/>
    <mergeCell ref="CV28:DD28"/>
    <mergeCell ref="CF29:CU29"/>
    <mergeCell ref="CV29:DD29"/>
    <mergeCell ref="DE29:ER29"/>
    <mergeCell ref="CF34:CU34"/>
    <mergeCell ref="DE32:ER32"/>
    <mergeCell ref="CV31:DD31"/>
    <mergeCell ref="CV33:DD33"/>
    <mergeCell ref="CV32:DD32"/>
    <mergeCell ref="CF32:CU32"/>
    <mergeCell ref="CF33:CU33"/>
    <mergeCell ref="CF31:CU31"/>
    <mergeCell ref="DE31:ER31"/>
    <mergeCell ref="BU31:CE31"/>
    <mergeCell ref="BC33:BT33"/>
    <mergeCell ref="BU32:CE32"/>
    <mergeCell ref="BC34:BT34"/>
    <mergeCell ref="BU34:CE34"/>
    <mergeCell ref="AS36:BB36"/>
    <mergeCell ref="AI36:AR36"/>
    <mergeCell ref="AS37:BB37"/>
    <mergeCell ref="DE35:ER35"/>
    <mergeCell ref="CF37:CU37"/>
    <mergeCell ref="CF35:CU35"/>
    <mergeCell ref="DE36:ER36"/>
    <mergeCell ref="CV35:DD35"/>
    <mergeCell ref="CV36:DD36"/>
    <mergeCell ref="CV37:DD37"/>
    <mergeCell ref="CF76:CU76"/>
    <mergeCell ref="CF36:CU36"/>
    <mergeCell ref="CF42:CU42"/>
    <mergeCell ref="CF45:CU45"/>
    <mergeCell ref="CF44:CU44"/>
    <mergeCell ref="CF41:CU41"/>
    <mergeCell ref="CF66:CU66"/>
    <mergeCell ref="CF73:CU73"/>
    <mergeCell ref="CF71:CU71"/>
    <mergeCell ref="CF67:CU67"/>
    <mergeCell ref="CF68:CU68"/>
    <mergeCell ref="BU86:CE86"/>
    <mergeCell ref="BU85:CE85"/>
    <mergeCell ref="BU91:CE91"/>
    <mergeCell ref="CF92:CU92"/>
    <mergeCell ref="CV91:DD91"/>
    <mergeCell ref="CF87:CU87"/>
    <mergeCell ref="CV87:DD87"/>
    <mergeCell ref="CV90:DD90"/>
    <mergeCell ref="CV88:DD88"/>
    <mergeCell ref="CF88:CU88"/>
    <mergeCell ref="CF90:CU90"/>
    <mergeCell ref="CF91:CU91"/>
    <mergeCell ref="DE47:ER47"/>
    <mergeCell ref="BU47:CE47"/>
    <mergeCell ref="CV60:DD60"/>
    <mergeCell ref="CF47:CU47"/>
    <mergeCell ref="DE48:ER48"/>
    <mergeCell ref="CV47:DD47"/>
    <mergeCell ref="DE60:ER60"/>
    <mergeCell ref="CV48:DD48"/>
    <mergeCell ref="CF48:CU48"/>
    <mergeCell ref="CV54:DD54"/>
    <mergeCell ref="B48:AH48"/>
    <mergeCell ref="AS48:BB48"/>
    <mergeCell ref="CF64:CU64"/>
    <mergeCell ref="BC61:BT61"/>
    <mergeCell ref="BU61:CE61"/>
    <mergeCell ref="BC48:BT48"/>
    <mergeCell ref="AI59:AR59"/>
    <mergeCell ref="AI48:AR48"/>
    <mergeCell ref="B59:AH59"/>
    <mergeCell ref="B47:AH47"/>
    <mergeCell ref="AI47:AR47"/>
    <mergeCell ref="AS47:BB47"/>
    <mergeCell ref="BC47:BT47"/>
    <mergeCell ref="DE65:ER65"/>
    <mergeCell ref="DE64:ER64"/>
    <mergeCell ref="CV63:DD63"/>
    <mergeCell ref="BU63:CE63"/>
    <mergeCell ref="CF63:CU63"/>
    <mergeCell ref="DE63:ER63"/>
    <mergeCell ref="CV64:DD64"/>
    <mergeCell ref="BU64:CE64"/>
    <mergeCell ref="CV65:DD65"/>
    <mergeCell ref="CF65:CU65"/>
    <mergeCell ref="DE69:ER69"/>
    <mergeCell ref="DE67:ER67"/>
    <mergeCell ref="CV66:DD66"/>
    <mergeCell ref="DE66:ER66"/>
    <mergeCell ref="CV68:DD68"/>
    <mergeCell ref="DE68:ER68"/>
    <mergeCell ref="CV69:DD69"/>
    <mergeCell ref="CV67:DD67"/>
    <mergeCell ref="DE70:ER70"/>
    <mergeCell ref="B70:AH70"/>
    <mergeCell ref="AI70:AR70"/>
    <mergeCell ref="CV70:DD70"/>
    <mergeCell ref="CF70:CU70"/>
    <mergeCell ref="BU70:CE70"/>
    <mergeCell ref="BU62:CE62"/>
    <mergeCell ref="BC91:BT91"/>
    <mergeCell ref="BC92:BT92"/>
    <mergeCell ref="BU92:CE92"/>
    <mergeCell ref="BU88:CE88"/>
    <mergeCell ref="BU78:CE78"/>
    <mergeCell ref="BC74:BT74"/>
    <mergeCell ref="BU65:CE65"/>
    <mergeCell ref="BC65:BT65"/>
    <mergeCell ref="BU66:CE66"/>
    <mergeCell ref="AS91:BB91"/>
    <mergeCell ref="AS92:BB92"/>
    <mergeCell ref="B92:AH92"/>
    <mergeCell ref="AI91:AR91"/>
    <mergeCell ref="AI92:AR92"/>
    <mergeCell ref="CF93:CU93"/>
    <mergeCell ref="BU96:CE96"/>
    <mergeCell ref="BU94:CE94"/>
    <mergeCell ref="CF96:CU96"/>
    <mergeCell ref="BU93:CE93"/>
    <mergeCell ref="BU95:CE95"/>
    <mergeCell ref="CF95:CU95"/>
    <mergeCell ref="CF94:CU94"/>
    <mergeCell ref="B99:AH99"/>
    <mergeCell ref="AI99:AR99"/>
    <mergeCell ref="AS99:BB99"/>
    <mergeCell ref="BU97:CE97"/>
    <mergeCell ref="AS97:BB97"/>
    <mergeCell ref="BU99:CE99"/>
    <mergeCell ref="AS98:BB98"/>
    <mergeCell ref="BC98:BT98"/>
    <mergeCell ref="BC99:BT99"/>
    <mergeCell ref="CF98:CU98"/>
    <mergeCell ref="BU98:CE98"/>
    <mergeCell ref="CF99:CU99"/>
    <mergeCell ref="B103:AH103"/>
    <mergeCell ref="BC103:BT103"/>
    <mergeCell ref="AI102:AR102"/>
    <mergeCell ref="BC102:BT102"/>
    <mergeCell ref="BC100:BT100"/>
    <mergeCell ref="BU100:CE100"/>
    <mergeCell ref="CF100:CU100"/>
    <mergeCell ref="AS105:BB105"/>
    <mergeCell ref="AI108:AR108"/>
    <mergeCell ref="B107:AH107"/>
    <mergeCell ref="AS108:BB108"/>
    <mergeCell ref="B106:AH106"/>
    <mergeCell ref="B104:AH104"/>
    <mergeCell ref="B108:AH108"/>
    <mergeCell ref="B105:AH105"/>
    <mergeCell ref="BC110:BT110"/>
    <mergeCell ref="BC109:BT109"/>
    <mergeCell ref="B109:AF109"/>
    <mergeCell ref="AS109:BB109"/>
    <mergeCell ref="AI109:AR109"/>
    <mergeCell ref="B110:AH110"/>
    <mergeCell ref="AI110:AR110"/>
    <mergeCell ref="AS110:BB110"/>
    <mergeCell ref="BC108:BT108"/>
    <mergeCell ref="CF102:CU102"/>
    <mergeCell ref="AI106:AR106"/>
    <mergeCell ref="AS106:BB106"/>
    <mergeCell ref="BC106:BT106"/>
    <mergeCell ref="AI103:AR103"/>
    <mergeCell ref="AS102:BB102"/>
    <mergeCell ref="BC107:BT107"/>
    <mergeCell ref="AI107:AR107"/>
    <mergeCell ref="AS107:BB107"/>
    <mergeCell ref="DE102:ER102"/>
    <mergeCell ref="CV102:DD102"/>
    <mergeCell ref="BC104:BT104"/>
    <mergeCell ref="BU104:CE104"/>
    <mergeCell ref="BU103:CE103"/>
    <mergeCell ref="BU102:CE102"/>
    <mergeCell ref="DE110:ER110"/>
    <mergeCell ref="CV110:DD110"/>
    <mergeCell ref="CV104:DD104"/>
    <mergeCell ref="DE104:ER104"/>
    <mergeCell ref="DE109:ER109"/>
    <mergeCell ref="CV109:DD109"/>
    <mergeCell ref="DE108:ER108"/>
    <mergeCell ref="CV107:DD107"/>
    <mergeCell ref="DE107:ER107"/>
    <mergeCell ref="CV108:DD108"/>
    <mergeCell ref="BU110:CE110"/>
    <mergeCell ref="CF109:CU109"/>
    <mergeCell ref="BU109:CE109"/>
    <mergeCell ref="BU106:CE106"/>
    <mergeCell ref="CF106:CU106"/>
    <mergeCell ref="CF110:CQ110"/>
    <mergeCell ref="BU108:CE108"/>
    <mergeCell ref="CF108:CU108"/>
    <mergeCell ref="CF107:CU107"/>
    <mergeCell ref="BU107:CE107"/>
    <mergeCell ref="DE71:ER71"/>
    <mergeCell ref="CV72:DD72"/>
    <mergeCell ref="DE72:ER72"/>
    <mergeCell ref="DE103:ER103"/>
    <mergeCell ref="DE100:ER100"/>
    <mergeCell ref="CV100:DD100"/>
    <mergeCell ref="DE74:ER74"/>
    <mergeCell ref="CV99:DD99"/>
    <mergeCell ref="CV89:DD89"/>
    <mergeCell ref="CV92:DD92"/>
    <mergeCell ref="DE73:ER73"/>
    <mergeCell ref="CV74:DD74"/>
    <mergeCell ref="BU74:CE74"/>
    <mergeCell ref="BU73:CE73"/>
    <mergeCell ref="CF74:CU74"/>
    <mergeCell ref="CF86:CU86"/>
    <mergeCell ref="CF81:CU81"/>
    <mergeCell ref="CF78:CU78"/>
    <mergeCell ref="CF85:CU85"/>
    <mergeCell ref="CF82:CU82"/>
    <mergeCell ref="CF83:CU83"/>
    <mergeCell ref="CF84:CU84"/>
    <mergeCell ref="CF79:CU79"/>
    <mergeCell ref="AS93:BB93"/>
    <mergeCell ref="B95:AH95"/>
    <mergeCell ref="B98:AH98"/>
    <mergeCell ref="AI98:AR98"/>
    <mergeCell ref="B97:AH97"/>
    <mergeCell ref="AI97:AR97"/>
    <mergeCell ref="AI93:AR93"/>
    <mergeCell ref="B96:AH96"/>
    <mergeCell ref="B94:AH94"/>
    <mergeCell ref="AI96:AR96"/>
    <mergeCell ref="DE101:ER101"/>
    <mergeCell ref="AS95:BB95"/>
    <mergeCell ref="AS94:BB94"/>
    <mergeCell ref="AS96:BB96"/>
    <mergeCell ref="CV94:DD94"/>
    <mergeCell ref="CV98:DD98"/>
    <mergeCell ref="CV97:DD97"/>
    <mergeCell ref="CV95:DD95"/>
    <mergeCell ref="CF97:CU97"/>
    <mergeCell ref="BC97:BT97"/>
    <mergeCell ref="CF101:CU101"/>
    <mergeCell ref="CF103:CU103"/>
    <mergeCell ref="AS103:BB103"/>
    <mergeCell ref="B100:AH100"/>
    <mergeCell ref="AI100:AR100"/>
    <mergeCell ref="AS100:BB100"/>
    <mergeCell ref="AI101:AR101"/>
    <mergeCell ref="AS101:BB101"/>
    <mergeCell ref="AI105:AR105"/>
    <mergeCell ref="BC101:BT101"/>
    <mergeCell ref="B101:AH101"/>
    <mergeCell ref="DE105:ER105"/>
    <mergeCell ref="BU105:CE105"/>
    <mergeCell ref="BU101:CE101"/>
    <mergeCell ref="B102:AH102"/>
    <mergeCell ref="CV101:DD101"/>
    <mergeCell ref="AI104:AR104"/>
    <mergeCell ref="AS104:BB104"/>
    <mergeCell ref="DE106:ER106"/>
    <mergeCell ref="CV103:DD103"/>
    <mergeCell ref="CV105:DD105"/>
    <mergeCell ref="CF105:CU105"/>
    <mergeCell ref="BC105:BT105"/>
    <mergeCell ref="CV106:DD106"/>
    <mergeCell ref="CF104:CU104"/>
    <mergeCell ref="B54:AH54"/>
    <mergeCell ref="AI54:AR54"/>
    <mergeCell ref="AS54:BB54"/>
    <mergeCell ref="BC54:BT54"/>
    <mergeCell ref="B76:AH76"/>
    <mergeCell ref="BU76:CE76"/>
    <mergeCell ref="CV85:DD85"/>
    <mergeCell ref="B53:AH53"/>
    <mergeCell ref="AI53:AR53"/>
    <mergeCell ref="AS53:BB53"/>
    <mergeCell ref="BC53:BT53"/>
    <mergeCell ref="B51:AH51"/>
    <mergeCell ref="B52:AH52"/>
    <mergeCell ref="AI52:AR52"/>
    <mergeCell ref="AS52:BB52"/>
    <mergeCell ref="B50:AH50"/>
    <mergeCell ref="AI50:AR50"/>
    <mergeCell ref="AS50:BB50"/>
    <mergeCell ref="BC50:BT50"/>
    <mergeCell ref="B49:AH49"/>
    <mergeCell ref="AI49:AR49"/>
    <mergeCell ref="AS49:BB49"/>
    <mergeCell ref="BC49:BT49"/>
    <mergeCell ref="CF80:CU80"/>
    <mergeCell ref="CV80:DD80"/>
    <mergeCell ref="CV83:DD83"/>
    <mergeCell ref="DE80:ER80"/>
    <mergeCell ref="CV82:DD82"/>
    <mergeCell ref="DE85:ER85"/>
    <mergeCell ref="B83:AH83"/>
    <mergeCell ref="AI83:AR83"/>
    <mergeCell ref="AS83:BB83"/>
    <mergeCell ref="BC83:BT83"/>
    <mergeCell ref="B85:AH85"/>
    <mergeCell ref="B84:AH84"/>
    <mergeCell ref="AI84:AR84"/>
    <mergeCell ref="BC84:BT84"/>
    <mergeCell ref="DE83:ER83"/>
    <mergeCell ref="CV76:DD76"/>
    <mergeCell ref="DE76:ER76"/>
    <mergeCell ref="DE84:ER84"/>
    <mergeCell ref="CV81:DD81"/>
    <mergeCell ref="CV78:DD78"/>
    <mergeCell ref="CV79:DD79"/>
    <mergeCell ref="AS76:BB76"/>
    <mergeCell ref="BC76:BT76"/>
    <mergeCell ref="AI80:AR80"/>
    <mergeCell ref="BU83:CE83"/>
    <mergeCell ref="AS80:BB80"/>
    <mergeCell ref="BC80:BT80"/>
    <mergeCell ref="BU80:CE80"/>
    <mergeCell ref="AI77:AR77"/>
    <mergeCell ref="BC78:BT78"/>
    <mergeCell ref="CV75:DD75"/>
    <mergeCell ref="DE75:ER75"/>
    <mergeCell ref="B75:AH75"/>
    <mergeCell ref="AI75:AR75"/>
    <mergeCell ref="AS75:BB75"/>
    <mergeCell ref="BC75:BT75"/>
    <mergeCell ref="BU75:CE75"/>
    <mergeCell ref="CF75:CU75"/>
    <mergeCell ref="B64:AH64"/>
    <mergeCell ref="AI64:AR64"/>
    <mergeCell ref="AS64:BB64"/>
    <mergeCell ref="BC64:BT64"/>
    <mergeCell ref="B74:AH74"/>
    <mergeCell ref="AI74:AR74"/>
    <mergeCell ref="AS74:BB74"/>
    <mergeCell ref="AS72:BB72"/>
    <mergeCell ref="CV71:DD71"/>
    <mergeCell ref="BC73:BT73"/>
    <mergeCell ref="BU72:CE72"/>
    <mergeCell ref="BC68:BT68"/>
    <mergeCell ref="CF72:CU72"/>
    <mergeCell ref="CV73:DD73"/>
    <mergeCell ref="CF69:CU69"/>
    <mergeCell ref="B63:AH63"/>
    <mergeCell ref="AI63:AR63"/>
    <mergeCell ref="AS63:BB63"/>
    <mergeCell ref="BC63:BT63"/>
    <mergeCell ref="B62:AH62"/>
    <mergeCell ref="AI62:AR62"/>
    <mergeCell ref="AS62:BB62"/>
    <mergeCell ref="BC62:BT62"/>
    <mergeCell ref="CF62:CU62"/>
    <mergeCell ref="CV62:DD62"/>
    <mergeCell ref="DE62:ER62"/>
    <mergeCell ref="CV49:DD49"/>
    <mergeCell ref="DE49:ER49"/>
    <mergeCell ref="DE50:ER50"/>
    <mergeCell ref="DE52:ER52"/>
    <mergeCell ref="CV57:DD57"/>
    <mergeCell ref="DE57:ER57"/>
    <mergeCell ref="CV55:DD55"/>
    <mergeCell ref="CV50:DD50"/>
    <mergeCell ref="BU51:CE51"/>
    <mergeCell ref="CF51:CU51"/>
    <mergeCell ref="CV51:DD51"/>
    <mergeCell ref="BU50:CE50"/>
    <mergeCell ref="CF50:CU50"/>
    <mergeCell ref="DE51:ER51"/>
    <mergeCell ref="DE54:ER54"/>
    <mergeCell ref="BU53:CE53"/>
    <mergeCell ref="CF53:CU53"/>
    <mergeCell ref="CF54:CU54"/>
    <mergeCell ref="BU52:CE52"/>
    <mergeCell ref="CF52:CU52"/>
    <mergeCell ref="CV52:DD52"/>
    <mergeCell ref="B56:AH56"/>
    <mergeCell ref="AI56:AR56"/>
    <mergeCell ref="AS56:BB56"/>
    <mergeCell ref="BC56:BT56"/>
    <mergeCell ref="DE53:ER53"/>
    <mergeCell ref="BU58:CE58"/>
    <mergeCell ref="CF58:CU58"/>
    <mergeCell ref="CV58:DD58"/>
    <mergeCell ref="DE58:ER58"/>
    <mergeCell ref="CV56:DD56"/>
    <mergeCell ref="DE56:ER56"/>
    <mergeCell ref="BU54:CE54"/>
    <mergeCell ref="BU56:CE56"/>
    <mergeCell ref="CF56:CU56"/>
    <mergeCell ref="AI51:AR51"/>
    <mergeCell ref="CV53:DD53"/>
    <mergeCell ref="BC51:BT51"/>
    <mergeCell ref="BC52:BT52"/>
    <mergeCell ref="BU49:CE49"/>
    <mergeCell ref="CF49:CU49"/>
    <mergeCell ref="B57:AH57"/>
    <mergeCell ref="AI57:AR57"/>
    <mergeCell ref="AS57:BB57"/>
    <mergeCell ref="BC57:BT57"/>
    <mergeCell ref="BU57:CE57"/>
    <mergeCell ref="CF57:CU57"/>
    <mergeCell ref="BU55:CE55"/>
    <mergeCell ref="CF55:CU55"/>
    <mergeCell ref="DE55:ER55"/>
    <mergeCell ref="B55:AH55"/>
    <mergeCell ref="AI55:AR55"/>
    <mergeCell ref="AS55:BB55"/>
    <mergeCell ref="BC55:BT55"/>
    <mergeCell ref="B27:AH27"/>
    <mergeCell ref="AI27:AR27"/>
    <mergeCell ref="AS27:BB27"/>
    <mergeCell ref="BC27:BT27"/>
    <mergeCell ref="CF27:CU27"/>
    <mergeCell ref="CV27:DD27"/>
    <mergeCell ref="BU27:CE27"/>
    <mergeCell ref="DE27:ER27"/>
    <mergeCell ref="DE26:ER26"/>
    <mergeCell ref="CV22:DD22"/>
    <mergeCell ref="CF25:CU25"/>
    <mergeCell ref="CV18:DD18"/>
    <mergeCell ref="DE18:ER18"/>
    <mergeCell ref="DE24:ER24"/>
    <mergeCell ref="CF23:CU23"/>
    <mergeCell ref="DE19:ER19"/>
    <mergeCell ref="CV21:DD21"/>
    <mergeCell ref="DE21:ER21"/>
    <mergeCell ref="BC17:BT17"/>
    <mergeCell ref="CV26:DD26"/>
    <mergeCell ref="CF18:CU18"/>
    <mergeCell ref="CF26:CU26"/>
    <mergeCell ref="CV20:DD20"/>
    <mergeCell ref="CV19:DD19"/>
    <mergeCell ref="CF20:CU20"/>
    <mergeCell ref="BC19:BT19"/>
    <mergeCell ref="BC20:BT20"/>
    <mergeCell ref="BU20:CE20"/>
    <mergeCell ref="BC18:BT18"/>
    <mergeCell ref="BC21:BT21"/>
    <mergeCell ref="BU21:CE21"/>
    <mergeCell ref="BU22:CE22"/>
    <mergeCell ref="BC22:BT22"/>
    <mergeCell ref="BU19:CE19"/>
    <mergeCell ref="DE17:ER17"/>
    <mergeCell ref="CV25:DD25"/>
    <mergeCell ref="DE25:ER25"/>
    <mergeCell ref="BU18:CE18"/>
    <mergeCell ref="CF22:CU22"/>
    <mergeCell ref="DE22:ER22"/>
    <mergeCell ref="DE23:ER23"/>
    <mergeCell ref="BU24:CE24"/>
    <mergeCell ref="DE20:ER20"/>
    <mergeCell ref="BU17:CE17"/>
    <mergeCell ref="B26:AH26"/>
    <mergeCell ref="AI26:AR26"/>
    <mergeCell ref="B17:AH17"/>
    <mergeCell ref="B16:AH16"/>
    <mergeCell ref="AI16:AR16"/>
    <mergeCell ref="AI23:AR23"/>
    <mergeCell ref="AI24:AR24"/>
    <mergeCell ref="B19:AH19"/>
    <mergeCell ref="AI19:AR19"/>
    <mergeCell ref="AI17:AR17"/>
    <mergeCell ref="AS17:BB17"/>
    <mergeCell ref="B25:AH25"/>
    <mergeCell ref="AI25:AR25"/>
    <mergeCell ref="AS25:BB25"/>
    <mergeCell ref="AS18:BB18"/>
    <mergeCell ref="AS23:BB23"/>
    <mergeCell ref="AS19:BB19"/>
    <mergeCell ref="B18:AH18"/>
    <mergeCell ref="AI18:AR18"/>
    <mergeCell ref="AI20:AR20"/>
    <mergeCell ref="A1:ER1"/>
    <mergeCell ref="A2:ER2"/>
    <mergeCell ref="A3:ER3"/>
    <mergeCell ref="DE16:ER16"/>
    <mergeCell ref="BC16:BT16"/>
    <mergeCell ref="BU16:CE16"/>
    <mergeCell ref="CF16:CU16"/>
    <mergeCell ref="AZ4:ER4"/>
    <mergeCell ref="BA5:ER5"/>
    <mergeCell ref="BK6:ER6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34"/>
  <sheetViews>
    <sheetView zoomScale="120" zoomScaleNormal="120" zoomScalePageLayoutView="0" workbookViewId="0" topLeftCell="A115">
      <selection activeCell="A135" sqref="A135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0.00390625" style="77" customWidth="1"/>
    <col min="4" max="5" width="5.625" style="0" customWidth="1"/>
    <col min="6" max="6" width="9.375" style="41" customWidth="1"/>
    <col min="8" max="8" width="8.75390625" style="0" customWidth="1"/>
  </cols>
  <sheetData>
    <row r="1" spans="1:8" ht="12.75" customHeight="1">
      <c r="A1" s="146" t="s">
        <v>389</v>
      </c>
      <c r="B1" s="146"/>
      <c r="C1" s="146"/>
      <c r="D1" s="146"/>
      <c r="E1" s="146"/>
      <c r="F1" s="146"/>
      <c r="G1" s="146"/>
      <c r="H1" s="146"/>
    </row>
    <row r="2" spans="1:8" ht="12" customHeight="1">
      <c r="A2" s="146" t="s">
        <v>131</v>
      </c>
      <c r="B2" s="146"/>
      <c r="C2" s="146"/>
      <c r="D2" s="146"/>
      <c r="E2" s="146"/>
      <c r="F2" s="146"/>
      <c r="G2" s="146"/>
      <c r="H2" s="146"/>
    </row>
    <row r="3" spans="1:8" ht="13.5" customHeight="1">
      <c r="A3" s="146" t="s">
        <v>390</v>
      </c>
      <c r="B3" s="146"/>
      <c r="C3" s="146"/>
      <c r="D3" s="146"/>
      <c r="E3" s="146"/>
      <c r="F3" s="146"/>
      <c r="G3" s="146"/>
      <c r="H3" s="146"/>
    </row>
    <row r="4" spans="1:8" ht="12" customHeight="1">
      <c r="A4" s="146" t="s">
        <v>214</v>
      </c>
      <c r="B4" s="146"/>
      <c r="C4" s="146"/>
      <c r="D4" s="146"/>
      <c r="E4" s="146"/>
      <c r="F4" s="146"/>
      <c r="G4" s="146"/>
      <c r="H4" s="146"/>
    </row>
    <row r="5" spans="1:8" ht="12.75" customHeight="1">
      <c r="A5" s="146" t="s">
        <v>131</v>
      </c>
      <c r="B5" s="146"/>
      <c r="C5" s="146"/>
      <c r="D5" s="146"/>
      <c r="E5" s="146"/>
      <c r="F5" s="146"/>
      <c r="G5" s="146"/>
      <c r="H5" s="146"/>
    </row>
    <row r="6" spans="1:8" ht="13.5" customHeight="1">
      <c r="A6" s="146" t="s">
        <v>249</v>
      </c>
      <c r="B6" s="146"/>
      <c r="C6" s="146"/>
      <c r="D6" s="146"/>
      <c r="E6" s="146"/>
      <c r="F6" s="146"/>
      <c r="G6" s="146"/>
      <c r="H6" s="146"/>
    </row>
    <row r="7" ht="12.75">
      <c r="A7" s="6"/>
    </row>
    <row r="8" spans="1:8" ht="12.75">
      <c r="A8" s="236" t="s">
        <v>49</v>
      </c>
      <c r="B8" s="236"/>
      <c r="C8" s="236"/>
      <c r="D8" s="236"/>
      <c r="E8" s="236"/>
      <c r="F8" s="236"/>
      <c r="G8" s="236"/>
      <c r="H8" s="236"/>
    </row>
    <row r="9" spans="1:8" ht="40.5" customHeight="1">
      <c r="A9" s="236"/>
      <c r="B9" s="236"/>
      <c r="C9" s="236"/>
      <c r="D9" s="236"/>
      <c r="E9" s="236"/>
      <c r="F9" s="236"/>
      <c r="G9" s="236"/>
      <c r="H9" s="236"/>
    </row>
    <row r="10" spans="1:8" ht="12.75">
      <c r="A10" s="235" t="s">
        <v>335</v>
      </c>
      <c r="B10" s="235"/>
      <c r="C10" s="235"/>
      <c r="D10" s="235"/>
      <c r="E10" s="235"/>
      <c r="F10" s="235"/>
      <c r="G10" s="235"/>
      <c r="H10" s="235"/>
    </row>
    <row r="11" spans="1:8" ht="12.75">
      <c r="A11" s="228" t="s">
        <v>178</v>
      </c>
      <c r="B11" s="229" t="s">
        <v>293</v>
      </c>
      <c r="C11" s="230" t="s">
        <v>294</v>
      </c>
      <c r="D11" s="228" t="s">
        <v>295</v>
      </c>
      <c r="E11" s="234" t="s">
        <v>256</v>
      </c>
      <c r="F11" s="231" t="s">
        <v>308</v>
      </c>
      <c r="G11" s="229" t="s">
        <v>307</v>
      </c>
      <c r="H11" s="229" t="s">
        <v>0</v>
      </c>
    </row>
    <row r="12" spans="1:8" ht="12.75">
      <c r="A12" s="228"/>
      <c r="B12" s="229"/>
      <c r="C12" s="230"/>
      <c r="D12" s="228"/>
      <c r="E12" s="234"/>
      <c r="F12" s="232"/>
      <c r="G12" s="233"/>
      <c r="H12" s="233"/>
    </row>
    <row r="13" spans="1:8" ht="12.75">
      <c r="A13" s="228"/>
      <c r="B13" s="229"/>
      <c r="C13" s="230"/>
      <c r="D13" s="228"/>
      <c r="E13" s="234"/>
      <c r="F13" s="232"/>
      <c r="G13" s="233"/>
      <c r="H13" s="233"/>
    </row>
    <row r="14" spans="1:8" ht="9.75" customHeight="1">
      <c r="A14" s="31"/>
      <c r="B14" s="31">
        <v>1</v>
      </c>
      <c r="C14" s="78">
        <v>2</v>
      </c>
      <c r="D14" s="31">
        <v>3</v>
      </c>
      <c r="E14" s="31">
        <v>4</v>
      </c>
      <c r="F14" s="83">
        <v>5</v>
      </c>
      <c r="G14" s="31">
        <v>6</v>
      </c>
      <c r="H14" s="31">
        <v>7</v>
      </c>
    </row>
    <row r="15" spans="1:8" ht="36" customHeight="1">
      <c r="A15" s="24">
        <v>1</v>
      </c>
      <c r="B15" s="32" t="s">
        <v>37</v>
      </c>
      <c r="C15" s="79">
        <v>100000000</v>
      </c>
      <c r="D15" s="24"/>
      <c r="E15" s="54"/>
      <c r="F15" s="76">
        <f>F16+F32+F58+F74</f>
        <v>355795.81</v>
      </c>
      <c r="G15" s="76">
        <f>G16+G32+G58+G74</f>
        <v>248382</v>
      </c>
      <c r="H15" s="76">
        <f>H16+H32+H58+H74</f>
        <v>248382</v>
      </c>
    </row>
    <row r="16" spans="1:8" ht="24">
      <c r="A16" s="24">
        <v>2</v>
      </c>
      <c r="B16" s="32" t="s">
        <v>50</v>
      </c>
      <c r="C16" s="79">
        <v>110000000</v>
      </c>
      <c r="D16" s="24"/>
      <c r="E16" s="54"/>
      <c r="F16" s="76">
        <f>F27+F22+F17</f>
        <v>54330</v>
      </c>
      <c r="G16" s="76">
        <f>G27+G22+G17</f>
        <v>54330</v>
      </c>
      <c r="H16" s="76">
        <f>H27+H22+H17</f>
        <v>54330</v>
      </c>
    </row>
    <row r="17" spans="1:8" ht="75.75" customHeight="1">
      <c r="A17" s="24">
        <v>3</v>
      </c>
      <c r="B17" s="32" t="s">
        <v>55</v>
      </c>
      <c r="C17" s="79">
        <v>110081050</v>
      </c>
      <c r="D17" s="24"/>
      <c r="E17" s="54"/>
      <c r="F17" s="76">
        <f aca="true" t="shared" si="0" ref="F17:H20">F18</f>
        <v>15000</v>
      </c>
      <c r="G17" s="76">
        <f t="shared" si="0"/>
        <v>15000</v>
      </c>
      <c r="H17" s="76">
        <f t="shared" si="0"/>
        <v>15000</v>
      </c>
    </row>
    <row r="18" spans="1:8" ht="24">
      <c r="A18" s="24">
        <v>4</v>
      </c>
      <c r="B18" s="32" t="s">
        <v>144</v>
      </c>
      <c r="C18" s="79">
        <v>110081050</v>
      </c>
      <c r="D18" s="24">
        <v>200</v>
      </c>
      <c r="E18" s="54"/>
      <c r="F18" s="76">
        <f t="shared" si="0"/>
        <v>15000</v>
      </c>
      <c r="G18" s="76">
        <f t="shared" si="0"/>
        <v>15000</v>
      </c>
      <c r="H18" s="76">
        <f t="shared" si="0"/>
        <v>15000</v>
      </c>
    </row>
    <row r="19" spans="1:8" ht="24">
      <c r="A19" s="24">
        <v>5</v>
      </c>
      <c r="B19" s="32" t="s">
        <v>147</v>
      </c>
      <c r="C19" s="79">
        <v>110081050</v>
      </c>
      <c r="D19" s="24">
        <v>240</v>
      </c>
      <c r="E19" s="54"/>
      <c r="F19" s="76">
        <f t="shared" si="0"/>
        <v>15000</v>
      </c>
      <c r="G19" s="76">
        <f t="shared" si="0"/>
        <v>15000</v>
      </c>
      <c r="H19" s="76">
        <f t="shared" si="0"/>
        <v>15000</v>
      </c>
    </row>
    <row r="20" spans="1:8" ht="12.75">
      <c r="A20" s="24">
        <v>6</v>
      </c>
      <c r="B20" s="32" t="s">
        <v>287</v>
      </c>
      <c r="C20" s="79">
        <v>110081050</v>
      </c>
      <c r="D20" s="24">
        <v>240</v>
      </c>
      <c r="E20" s="54" t="s">
        <v>277</v>
      </c>
      <c r="F20" s="76">
        <f t="shared" si="0"/>
        <v>15000</v>
      </c>
      <c r="G20" s="76">
        <f t="shared" si="0"/>
        <v>15000</v>
      </c>
      <c r="H20" s="76">
        <f t="shared" si="0"/>
        <v>15000</v>
      </c>
    </row>
    <row r="21" spans="1:8" ht="12.75">
      <c r="A21" s="24">
        <v>7</v>
      </c>
      <c r="B21" s="32" t="s">
        <v>288</v>
      </c>
      <c r="C21" s="79">
        <v>110081050</v>
      </c>
      <c r="D21" s="24">
        <v>240</v>
      </c>
      <c r="E21" s="54" t="s">
        <v>278</v>
      </c>
      <c r="F21" s="76">
        <v>15000</v>
      </c>
      <c r="G21" s="74">
        <v>15000</v>
      </c>
      <c r="H21" s="74">
        <v>15000</v>
      </c>
    </row>
    <row r="22" spans="1:8" ht="72">
      <c r="A22" s="24">
        <v>8</v>
      </c>
      <c r="B22" s="32" t="s">
        <v>46</v>
      </c>
      <c r="C22" s="80">
        <v>110081040</v>
      </c>
      <c r="D22" s="24"/>
      <c r="E22" s="54"/>
      <c r="F22" s="76">
        <f aca="true" t="shared" si="1" ref="F22:H25">F23</f>
        <v>15000</v>
      </c>
      <c r="G22" s="76">
        <f t="shared" si="1"/>
        <v>15000</v>
      </c>
      <c r="H22" s="76">
        <f t="shared" si="1"/>
        <v>15000</v>
      </c>
    </row>
    <row r="23" spans="1:8" ht="24">
      <c r="A23" s="24">
        <v>9</v>
      </c>
      <c r="B23" s="32" t="s">
        <v>144</v>
      </c>
      <c r="C23" s="80">
        <v>110081040</v>
      </c>
      <c r="D23" s="24">
        <v>200</v>
      </c>
      <c r="E23" s="54"/>
      <c r="F23" s="76">
        <f t="shared" si="1"/>
        <v>15000</v>
      </c>
      <c r="G23" s="76">
        <f t="shared" si="1"/>
        <v>15000</v>
      </c>
      <c r="H23" s="76">
        <f t="shared" si="1"/>
        <v>15000</v>
      </c>
    </row>
    <row r="24" spans="1:8" ht="12.75" customHeight="1">
      <c r="A24" s="24">
        <v>10</v>
      </c>
      <c r="B24" s="32" t="s">
        <v>147</v>
      </c>
      <c r="C24" s="80">
        <v>110081040</v>
      </c>
      <c r="D24" s="24">
        <v>240</v>
      </c>
      <c r="E24" s="54"/>
      <c r="F24" s="76">
        <f t="shared" si="1"/>
        <v>15000</v>
      </c>
      <c r="G24" s="76">
        <f t="shared" si="1"/>
        <v>15000</v>
      </c>
      <c r="H24" s="76">
        <f t="shared" si="1"/>
        <v>15000</v>
      </c>
    </row>
    <row r="25" spans="1:8" ht="12.75" customHeight="1">
      <c r="A25" s="24">
        <v>11</v>
      </c>
      <c r="B25" s="32" t="s">
        <v>287</v>
      </c>
      <c r="C25" s="80">
        <v>110081040</v>
      </c>
      <c r="D25" s="24">
        <v>240</v>
      </c>
      <c r="E25" s="54" t="s">
        <v>277</v>
      </c>
      <c r="F25" s="76">
        <f t="shared" si="1"/>
        <v>15000</v>
      </c>
      <c r="G25" s="76">
        <f t="shared" si="1"/>
        <v>15000</v>
      </c>
      <c r="H25" s="76">
        <f t="shared" si="1"/>
        <v>15000</v>
      </c>
    </row>
    <row r="26" spans="1:8" ht="12.75" customHeight="1">
      <c r="A26" s="24">
        <v>12</v>
      </c>
      <c r="B26" s="32" t="s">
        <v>288</v>
      </c>
      <c r="C26" s="80">
        <v>110081040</v>
      </c>
      <c r="D26" s="24">
        <v>240</v>
      </c>
      <c r="E26" s="54" t="s">
        <v>278</v>
      </c>
      <c r="F26" s="76">
        <v>15000</v>
      </c>
      <c r="G26" s="74">
        <v>15000</v>
      </c>
      <c r="H26" s="74">
        <v>15000</v>
      </c>
    </row>
    <row r="27" spans="1:8" ht="62.25" customHeight="1">
      <c r="A27" s="24">
        <v>13</v>
      </c>
      <c r="B27" s="33" t="s">
        <v>51</v>
      </c>
      <c r="C27" s="80">
        <v>110081010</v>
      </c>
      <c r="D27" s="55"/>
      <c r="E27" s="56"/>
      <c r="F27" s="76">
        <f>F28</f>
        <v>24330</v>
      </c>
      <c r="G27" s="74">
        <v>24330</v>
      </c>
      <c r="H27" s="74">
        <f>H29</f>
        <v>24330</v>
      </c>
    </row>
    <row r="28" spans="1:8" ht="24">
      <c r="A28" s="24">
        <v>14</v>
      </c>
      <c r="B28" s="33" t="s">
        <v>144</v>
      </c>
      <c r="C28" s="79">
        <v>110081010</v>
      </c>
      <c r="D28" s="24">
        <v>200</v>
      </c>
      <c r="E28" s="54"/>
      <c r="F28" s="76">
        <f>F29</f>
        <v>24330</v>
      </c>
      <c r="G28" s="75">
        <f>G27</f>
        <v>24330</v>
      </c>
      <c r="H28" s="75">
        <f>H29</f>
        <v>24330</v>
      </c>
    </row>
    <row r="29" spans="1:8" ht="24">
      <c r="A29" s="24">
        <v>15</v>
      </c>
      <c r="B29" s="33" t="s">
        <v>147</v>
      </c>
      <c r="C29" s="79">
        <v>110081010</v>
      </c>
      <c r="D29" s="24">
        <v>240</v>
      </c>
      <c r="E29" s="54"/>
      <c r="F29" s="76">
        <f>F30</f>
        <v>24330</v>
      </c>
      <c r="G29" s="74">
        <f>G28</f>
        <v>24330</v>
      </c>
      <c r="H29" s="74">
        <f>H30</f>
        <v>24330</v>
      </c>
    </row>
    <row r="30" spans="1:8" ht="12.75">
      <c r="A30" s="24">
        <v>16</v>
      </c>
      <c r="B30" s="32" t="s">
        <v>287</v>
      </c>
      <c r="C30" s="79">
        <v>110081010</v>
      </c>
      <c r="D30" s="24">
        <v>240</v>
      </c>
      <c r="E30" s="54" t="s">
        <v>277</v>
      </c>
      <c r="F30" s="76">
        <f>F31</f>
        <v>24330</v>
      </c>
      <c r="G30" s="76">
        <f>G31</f>
        <v>24330</v>
      </c>
      <c r="H30" s="76">
        <f>H31</f>
        <v>24330</v>
      </c>
    </row>
    <row r="31" spans="1:8" ht="22.5" customHeight="1">
      <c r="A31" s="24">
        <v>17</v>
      </c>
      <c r="B31" s="32" t="s">
        <v>288</v>
      </c>
      <c r="C31" s="79">
        <v>110081010</v>
      </c>
      <c r="D31" s="24">
        <v>240</v>
      </c>
      <c r="E31" s="54" t="s">
        <v>278</v>
      </c>
      <c r="F31" s="76">
        <v>24330</v>
      </c>
      <c r="G31" s="74">
        <v>24330</v>
      </c>
      <c r="H31" s="74">
        <v>24330</v>
      </c>
    </row>
    <row r="32" spans="1:8" ht="24" customHeight="1">
      <c r="A32" s="24">
        <v>18</v>
      </c>
      <c r="B32" s="34" t="s">
        <v>43</v>
      </c>
      <c r="C32" s="79">
        <v>120000000</v>
      </c>
      <c r="D32" s="24"/>
      <c r="E32" s="54"/>
      <c r="F32" s="76">
        <f>F33+F38+F43+F48+F53</f>
        <v>150590.81</v>
      </c>
      <c r="G32" s="76">
        <f>G33+G38+G43+G48+G53</f>
        <v>44600</v>
      </c>
      <c r="H32" s="76">
        <f>H33+H38+H43+H48+H53</f>
        <v>44600</v>
      </c>
    </row>
    <row r="33" spans="1:8" ht="100.5" customHeight="1">
      <c r="A33" s="24">
        <v>19</v>
      </c>
      <c r="B33" s="32" t="s">
        <v>96</v>
      </c>
      <c r="C33" s="79" t="s">
        <v>94</v>
      </c>
      <c r="D33" s="54"/>
      <c r="E33" s="54"/>
      <c r="F33" s="76">
        <f aca="true" t="shared" si="2" ref="F33:H36">F34</f>
        <v>780</v>
      </c>
      <c r="G33" s="76">
        <f t="shared" si="2"/>
        <v>0</v>
      </c>
      <c r="H33" s="76">
        <f t="shared" si="2"/>
        <v>0</v>
      </c>
    </row>
    <row r="34" spans="1:8" ht="32.25" customHeight="1">
      <c r="A34" s="24">
        <v>20</v>
      </c>
      <c r="B34" s="33" t="s">
        <v>144</v>
      </c>
      <c r="C34" s="79" t="s">
        <v>94</v>
      </c>
      <c r="D34" s="54" t="s">
        <v>145</v>
      </c>
      <c r="E34" s="54"/>
      <c r="F34" s="76">
        <f t="shared" si="2"/>
        <v>780</v>
      </c>
      <c r="G34" s="76">
        <f t="shared" si="2"/>
        <v>0</v>
      </c>
      <c r="H34" s="76">
        <f t="shared" si="2"/>
        <v>0</v>
      </c>
    </row>
    <row r="35" spans="1:8" ht="32.25" customHeight="1">
      <c r="A35" s="24">
        <v>21</v>
      </c>
      <c r="B35" s="33" t="s">
        <v>147</v>
      </c>
      <c r="C35" s="79" t="s">
        <v>94</v>
      </c>
      <c r="D35" s="54" t="s">
        <v>148</v>
      </c>
      <c r="E35" s="54"/>
      <c r="F35" s="76">
        <f t="shared" si="2"/>
        <v>780</v>
      </c>
      <c r="G35" s="76">
        <f t="shared" si="2"/>
        <v>0</v>
      </c>
      <c r="H35" s="76">
        <f t="shared" si="2"/>
        <v>0</v>
      </c>
    </row>
    <row r="36" spans="1:8" ht="15" customHeight="1">
      <c r="A36" s="24">
        <v>22</v>
      </c>
      <c r="B36" s="32" t="s">
        <v>267</v>
      </c>
      <c r="C36" s="79" t="s">
        <v>94</v>
      </c>
      <c r="D36" s="54" t="s">
        <v>148</v>
      </c>
      <c r="E36" s="54" t="s">
        <v>231</v>
      </c>
      <c r="F36" s="76">
        <f t="shared" si="2"/>
        <v>780</v>
      </c>
      <c r="G36" s="76">
        <f t="shared" si="2"/>
        <v>0</v>
      </c>
      <c r="H36" s="76">
        <f t="shared" si="2"/>
        <v>0</v>
      </c>
    </row>
    <row r="37" spans="1:8" ht="17.25" customHeight="1">
      <c r="A37" s="24">
        <v>23</v>
      </c>
      <c r="B37" s="62" t="s">
        <v>311</v>
      </c>
      <c r="C37" s="79" t="s">
        <v>94</v>
      </c>
      <c r="D37" s="54" t="s">
        <v>148</v>
      </c>
      <c r="E37" s="54" t="s">
        <v>243</v>
      </c>
      <c r="F37" s="76">
        <v>780</v>
      </c>
      <c r="G37" s="75">
        <v>0</v>
      </c>
      <c r="H37" s="75">
        <v>0</v>
      </c>
    </row>
    <row r="38" spans="1:8" ht="87" customHeight="1">
      <c r="A38" s="24">
        <v>24</v>
      </c>
      <c r="B38" s="62" t="s">
        <v>98</v>
      </c>
      <c r="C38" s="79" t="s">
        <v>97</v>
      </c>
      <c r="D38" s="54"/>
      <c r="E38" s="54"/>
      <c r="F38" s="76">
        <f aca="true" t="shared" si="3" ref="F38:H41">F39</f>
        <v>4400</v>
      </c>
      <c r="G38" s="76">
        <f t="shared" si="3"/>
        <v>0</v>
      </c>
      <c r="H38" s="76">
        <f t="shared" si="3"/>
        <v>0</v>
      </c>
    </row>
    <row r="39" spans="1:8" ht="17.25" customHeight="1">
      <c r="A39" s="24">
        <v>25</v>
      </c>
      <c r="B39" s="33" t="s">
        <v>144</v>
      </c>
      <c r="C39" s="79" t="s">
        <v>97</v>
      </c>
      <c r="D39" s="54" t="s">
        <v>145</v>
      </c>
      <c r="E39" s="54"/>
      <c r="F39" s="76">
        <f t="shared" si="3"/>
        <v>4400</v>
      </c>
      <c r="G39" s="76">
        <f t="shared" si="3"/>
        <v>0</v>
      </c>
      <c r="H39" s="76">
        <f t="shared" si="3"/>
        <v>0</v>
      </c>
    </row>
    <row r="40" spans="1:8" ht="17.25" customHeight="1">
      <c r="A40" s="24">
        <v>26</v>
      </c>
      <c r="B40" s="33" t="s">
        <v>147</v>
      </c>
      <c r="C40" s="79" t="s">
        <v>97</v>
      </c>
      <c r="D40" s="54" t="s">
        <v>148</v>
      </c>
      <c r="E40" s="54"/>
      <c r="F40" s="76">
        <f t="shared" si="3"/>
        <v>4400</v>
      </c>
      <c r="G40" s="76">
        <f t="shared" si="3"/>
        <v>0</v>
      </c>
      <c r="H40" s="76">
        <f t="shared" si="3"/>
        <v>0</v>
      </c>
    </row>
    <row r="41" spans="1:8" ht="17.25" customHeight="1">
      <c r="A41" s="24">
        <v>27</v>
      </c>
      <c r="B41" s="32" t="s">
        <v>267</v>
      </c>
      <c r="C41" s="79" t="s">
        <v>97</v>
      </c>
      <c r="D41" s="54" t="s">
        <v>148</v>
      </c>
      <c r="E41" s="54" t="s">
        <v>231</v>
      </c>
      <c r="F41" s="76">
        <f t="shared" si="3"/>
        <v>4400</v>
      </c>
      <c r="G41" s="76">
        <f t="shared" si="3"/>
        <v>0</v>
      </c>
      <c r="H41" s="76">
        <f t="shared" si="3"/>
        <v>0</v>
      </c>
    </row>
    <row r="42" spans="1:8" ht="17.25" customHeight="1">
      <c r="A42" s="24">
        <v>28</v>
      </c>
      <c r="B42" s="62" t="s">
        <v>311</v>
      </c>
      <c r="C42" s="79" t="s">
        <v>97</v>
      </c>
      <c r="D42" s="54" t="s">
        <v>148</v>
      </c>
      <c r="E42" s="54" t="s">
        <v>243</v>
      </c>
      <c r="F42" s="76">
        <v>4400</v>
      </c>
      <c r="G42" s="75">
        <v>0</v>
      </c>
      <c r="H42" s="75">
        <v>0</v>
      </c>
    </row>
    <row r="43" spans="1:8" ht="96" customHeight="1">
      <c r="A43" s="24">
        <v>29</v>
      </c>
      <c r="B43" s="34" t="s">
        <v>53</v>
      </c>
      <c r="C43" s="79">
        <v>120081090</v>
      </c>
      <c r="D43" s="54"/>
      <c r="E43" s="54"/>
      <c r="F43" s="76">
        <f>F44</f>
        <v>60410.81</v>
      </c>
      <c r="G43" s="75">
        <f aca="true" t="shared" si="4" ref="F43:H46">G44</f>
        <v>44600</v>
      </c>
      <c r="H43" s="75">
        <f t="shared" si="4"/>
        <v>44600</v>
      </c>
    </row>
    <row r="44" spans="1:8" ht="12.75" customHeight="1">
      <c r="A44" s="24">
        <v>30</v>
      </c>
      <c r="B44" s="33" t="s">
        <v>144</v>
      </c>
      <c r="C44" s="79">
        <v>120081090</v>
      </c>
      <c r="D44" s="54" t="s">
        <v>145</v>
      </c>
      <c r="E44" s="54"/>
      <c r="F44" s="76">
        <f t="shared" si="4"/>
        <v>60410.81</v>
      </c>
      <c r="G44" s="75">
        <f t="shared" si="4"/>
        <v>44600</v>
      </c>
      <c r="H44" s="75">
        <f t="shared" si="4"/>
        <v>44600</v>
      </c>
    </row>
    <row r="45" spans="1:8" ht="12.75" customHeight="1">
      <c r="A45" s="24">
        <v>31</v>
      </c>
      <c r="B45" s="33" t="s">
        <v>147</v>
      </c>
      <c r="C45" s="79">
        <v>120081090</v>
      </c>
      <c r="D45" s="54" t="s">
        <v>148</v>
      </c>
      <c r="E45" s="54"/>
      <c r="F45" s="76">
        <f t="shared" si="4"/>
        <v>60410.81</v>
      </c>
      <c r="G45" s="75">
        <f t="shared" si="4"/>
        <v>44600</v>
      </c>
      <c r="H45" s="75">
        <f t="shared" si="4"/>
        <v>44600</v>
      </c>
    </row>
    <row r="46" spans="1:8" ht="12.75" customHeight="1">
      <c r="A46" s="24">
        <v>32</v>
      </c>
      <c r="B46" s="32" t="s">
        <v>267</v>
      </c>
      <c r="C46" s="79">
        <v>120081090</v>
      </c>
      <c r="D46" s="54" t="s">
        <v>148</v>
      </c>
      <c r="E46" s="54" t="s">
        <v>268</v>
      </c>
      <c r="F46" s="76">
        <f t="shared" si="4"/>
        <v>60410.81</v>
      </c>
      <c r="G46" s="75">
        <f t="shared" si="4"/>
        <v>44600</v>
      </c>
      <c r="H46" s="75">
        <f t="shared" si="4"/>
        <v>44600</v>
      </c>
    </row>
    <row r="47" spans="1:8" ht="18" customHeight="1">
      <c r="A47" s="24">
        <v>33</v>
      </c>
      <c r="B47" s="32" t="s">
        <v>311</v>
      </c>
      <c r="C47" s="79">
        <v>120081090</v>
      </c>
      <c r="D47" s="54" t="s">
        <v>148</v>
      </c>
      <c r="E47" s="54" t="s">
        <v>269</v>
      </c>
      <c r="F47" s="76">
        <v>60410.81</v>
      </c>
      <c r="G47" s="75">
        <v>44600</v>
      </c>
      <c r="H47" s="75">
        <v>44600</v>
      </c>
    </row>
    <row r="48" spans="1:8" s="41" customFormat="1" ht="85.5" customHeight="1">
      <c r="A48" s="57">
        <v>34</v>
      </c>
      <c r="B48" s="103" t="s">
        <v>102</v>
      </c>
      <c r="C48" s="81">
        <v>12007508</v>
      </c>
      <c r="D48" s="58"/>
      <c r="E48" s="58"/>
      <c r="F48" s="76">
        <f>F49</f>
        <v>65000</v>
      </c>
      <c r="G48" s="76">
        <f aca="true" t="shared" si="5" ref="F48:H56">G49</f>
        <v>0</v>
      </c>
      <c r="H48" s="76">
        <f t="shared" si="5"/>
        <v>0</v>
      </c>
    </row>
    <row r="49" spans="1:8" s="41" customFormat="1" ht="12.75" customHeight="1">
      <c r="A49" s="57">
        <v>35</v>
      </c>
      <c r="B49" s="36" t="s">
        <v>144</v>
      </c>
      <c r="C49" s="81">
        <v>12007508</v>
      </c>
      <c r="D49" s="58" t="s">
        <v>145</v>
      </c>
      <c r="E49" s="58"/>
      <c r="F49" s="76">
        <f t="shared" si="5"/>
        <v>65000</v>
      </c>
      <c r="G49" s="76">
        <f t="shared" si="5"/>
        <v>0</v>
      </c>
      <c r="H49" s="76">
        <f t="shared" si="5"/>
        <v>0</v>
      </c>
    </row>
    <row r="50" spans="1:8" s="41" customFormat="1" ht="12.75" customHeight="1">
      <c r="A50" s="57">
        <v>36</v>
      </c>
      <c r="B50" s="36" t="s">
        <v>147</v>
      </c>
      <c r="C50" s="81">
        <v>12007508</v>
      </c>
      <c r="D50" s="58" t="s">
        <v>148</v>
      </c>
      <c r="E50" s="58"/>
      <c r="F50" s="76">
        <f t="shared" si="5"/>
        <v>65000</v>
      </c>
      <c r="G50" s="76">
        <f t="shared" si="5"/>
        <v>0</v>
      </c>
      <c r="H50" s="76">
        <f t="shared" si="5"/>
        <v>0</v>
      </c>
    </row>
    <row r="51" spans="1:8" s="41" customFormat="1" ht="12.75" customHeight="1">
      <c r="A51" s="57">
        <v>37</v>
      </c>
      <c r="B51" s="36" t="s">
        <v>267</v>
      </c>
      <c r="C51" s="81">
        <v>12007508</v>
      </c>
      <c r="D51" s="58" t="s">
        <v>148</v>
      </c>
      <c r="E51" s="58" t="s">
        <v>268</v>
      </c>
      <c r="F51" s="76">
        <f t="shared" si="5"/>
        <v>65000</v>
      </c>
      <c r="G51" s="76">
        <f t="shared" si="5"/>
        <v>0</v>
      </c>
      <c r="H51" s="76">
        <f t="shared" si="5"/>
        <v>0</v>
      </c>
    </row>
    <row r="52" spans="1:8" s="41" customFormat="1" ht="18" customHeight="1">
      <c r="A52" s="57">
        <v>38</v>
      </c>
      <c r="B52" s="36" t="s">
        <v>311</v>
      </c>
      <c r="C52" s="81">
        <v>12007508</v>
      </c>
      <c r="D52" s="58" t="s">
        <v>148</v>
      </c>
      <c r="E52" s="58" t="s">
        <v>269</v>
      </c>
      <c r="F52" s="76">
        <v>65000</v>
      </c>
      <c r="G52" s="76">
        <v>0</v>
      </c>
      <c r="H52" s="76">
        <v>0</v>
      </c>
    </row>
    <row r="53" spans="1:8" s="41" customFormat="1" ht="84.75" customHeight="1">
      <c r="A53" s="57">
        <v>39</v>
      </c>
      <c r="B53" s="103" t="s">
        <v>104</v>
      </c>
      <c r="C53" s="81">
        <v>12007492</v>
      </c>
      <c r="D53" s="58"/>
      <c r="E53" s="58"/>
      <c r="F53" s="76">
        <f>F54</f>
        <v>20000</v>
      </c>
      <c r="G53" s="76">
        <f t="shared" si="5"/>
        <v>0</v>
      </c>
      <c r="H53" s="76">
        <f t="shared" si="5"/>
        <v>0</v>
      </c>
    </row>
    <row r="54" spans="1:8" s="41" customFormat="1" ht="12.75" customHeight="1">
      <c r="A54" s="57">
        <v>40</v>
      </c>
      <c r="B54" s="36" t="s">
        <v>144</v>
      </c>
      <c r="C54" s="81">
        <v>12007492</v>
      </c>
      <c r="D54" s="58" t="s">
        <v>145</v>
      </c>
      <c r="E54" s="58"/>
      <c r="F54" s="76">
        <f t="shared" si="5"/>
        <v>20000</v>
      </c>
      <c r="G54" s="76">
        <f t="shared" si="5"/>
        <v>0</v>
      </c>
      <c r="H54" s="76">
        <f t="shared" si="5"/>
        <v>0</v>
      </c>
    </row>
    <row r="55" spans="1:8" s="41" customFormat="1" ht="12.75" customHeight="1">
      <c r="A55" s="57">
        <v>41</v>
      </c>
      <c r="B55" s="36" t="s">
        <v>147</v>
      </c>
      <c r="C55" s="81">
        <v>12007492</v>
      </c>
      <c r="D55" s="58" t="s">
        <v>148</v>
      </c>
      <c r="E55" s="58"/>
      <c r="F55" s="76">
        <f t="shared" si="5"/>
        <v>20000</v>
      </c>
      <c r="G55" s="76">
        <f t="shared" si="5"/>
        <v>0</v>
      </c>
      <c r="H55" s="76">
        <f t="shared" si="5"/>
        <v>0</v>
      </c>
    </row>
    <row r="56" spans="1:8" s="41" customFormat="1" ht="12.75" customHeight="1">
      <c r="A56" s="57">
        <v>42</v>
      </c>
      <c r="B56" s="36" t="s">
        <v>267</v>
      </c>
      <c r="C56" s="81">
        <v>12007492</v>
      </c>
      <c r="D56" s="58" t="s">
        <v>148</v>
      </c>
      <c r="E56" s="58" t="s">
        <v>268</v>
      </c>
      <c r="F56" s="76">
        <f t="shared" si="5"/>
        <v>20000</v>
      </c>
      <c r="G56" s="76">
        <f t="shared" si="5"/>
        <v>0</v>
      </c>
      <c r="H56" s="76">
        <f t="shared" si="5"/>
        <v>0</v>
      </c>
    </row>
    <row r="57" spans="1:8" s="41" customFormat="1" ht="18" customHeight="1">
      <c r="A57" s="57">
        <v>43</v>
      </c>
      <c r="B57" s="36" t="s">
        <v>311</v>
      </c>
      <c r="C57" s="81">
        <v>12007492</v>
      </c>
      <c r="D57" s="58" t="s">
        <v>148</v>
      </c>
      <c r="E57" s="58" t="s">
        <v>269</v>
      </c>
      <c r="F57" s="76">
        <v>20000</v>
      </c>
      <c r="G57" s="76">
        <v>0</v>
      </c>
      <c r="H57" s="76">
        <v>0</v>
      </c>
    </row>
    <row r="58" spans="1:8" ht="24">
      <c r="A58" s="24">
        <v>44</v>
      </c>
      <c r="B58" s="33" t="s">
        <v>41</v>
      </c>
      <c r="C58" s="80">
        <v>130000000</v>
      </c>
      <c r="D58" s="56"/>
      <c r="E58" s="56"/>
      <c r="F58" s="76">
        <f>F59+F64+F69</f>
        <v>10423</v>
      </c>
      <c r="G58" s="76">
        <f>G59+G64+G69</f>
        <v>9000</v>
      </c>
      <c r="H58" s="76">
        <f>H59+H64+H69</f>
        <v>9000</v>
      </c>
    </row>
    <row r="59" spans="1:8" ht="77.25" customHeight="1">
      <c r="A59" s="24">
        <v>45</v>
      </c>
      <c r="B59" s="33" t="s">
        <v>106</v>
      </c>
      <c r="C59" s="80" t="s">
        <v>105</v>
      </c>
      <c r="D59" s="56"/>
      <c r="E59" s="56"/>
      <c r="F59" s="76">
        <f aca="true" t="shared" si="6" ref="F59:H62">F60</f>
        <v>68</v>
      </c>
      <c r="G59" s="76">
        <f t="shared" si="6"/>
        <v>0</v>
      </c>
      <c r="H59" s="76">
        <f t="shared" si="6"/>
        <v>0</v>
      </c>
    </row>
    <row r="60" spans="1:8" ht="24">
      <c r="A60" s="24">
        <v>46</v>
      </c>
      <c r="B60" s="33" t="s">
        <v>144</v>
      </c>
      <c r="C60" s="80" t="s">
        <v>105</v>
      </c>
      <c r="D60" s="56" t="s">
        <v>145</v>
      </c>
      <c r="E60" s="56"/>
      <c r="F60" s="76">
        <f t="shared" si="6"/>
        <v>68</v>
      </c>
      <c r="G60" s="76">
        <f t="shared" si="6"/>
        <v>0</v>
      </c>
      <c r="H60" s="76">
        <f t="shared" si="6"/>
        <v>0</v>
      </c>
    </row>
    <row r="61" spans="1:8" ht="24">
      <c r="A61" s="24">
        <v>47</v>
      </c>
      <c r="B61" s="33" t="s">
        <v>147</v>
      </c>
      <c r="C61" s="80" t="s">
        <v>105</v>
      </c>
      <c r="D61" s="56" t="s">
        <v>148</v>
      </c>
      <c r="E61" s="56"/>
      <c r="F61" s="76">
        <f t="shared" si="6"/>
        <v>68</v>
      </c>
      <c r="G61" s="76">
        <f t="shared" si="6"/>
        <v>0</v>
      </c>
      <c r="H61" s="76">
        <f t="shared" si="6"/>
        <v>0</v>
      </c>
    </row>
    <row r="62" spans="1:8" ht="24">
      <c r="A62" s="24">
        <v>48</v>
      </c>
      <c r="B62" s="33" t="s">
        <v>285</v>
      </c>
      <c r="C62" s="80" t="s">
        <v>105</v>
      </c>
      <c r="D62" s="56" t="s">
        <v>148</v>
      </c>
      <c r="E62" s="56" t="s">
        <v>241</v>
      </c>
      <c r="F62" s="76">
        <f t="shared" si="6"/>
        <v>68</v>
      </c>
      <c r="G62" s="76">
        <f t="shared" si="6"/>
        <v>0</v>
      </c>
      <c r="H62" s="76">
        <f t="shared" si="6"/>
        <v>0</v>
      </c>
    </row>
    <row r="63" spans="1:8" ht="25.5" customHeight="1">
      <c r="A63" s="24">
        <v>49</v>
      </c>
      <c r="B63" s="33" t="s">
        <v>147</v>
      </c>
      <c r="C63" s="80" t="s">
        <v>105</v>
      </c>
      <c r="D63" s="56" t="s">
        <v>148</v>
      </c>
      <c r="E63" s="56" t="s">
        <v>93</v>
      </c>
      <c r="F63" s="76">
        <v>68</v>
      </c>
      <c r="G63" s="74">
        <v>0</v>
      </c>
      <c r="H63" s="74">
        <v>0</v>
      </c>
    </row>
    <row r="64" spans="1:8" ht="84">
      <c r="A64" s="24">
        <v>50</v>
      </c>
      <c r="B64" s="33" t="s">
        <v>42</v>
      </c>
      <c r="C64" s="80">
        <v>130082020</v>
      </c>
      <c r="D64" s="56"/>
      <c r="E64" s="56"/>
      <c r="F64" s="76">
        <f aca="true" t="shared" si="7" ref="F64:H72">F65</f>
        <v>9000</v>
      </c>
      <c r="G64" s="76">
        <f t="shared" si="7"/>
        <v>9000</v>
      </c>
      <c r="H64" s="76">
        <f t="shared" si="7"/>
        <v>9000</v>
      </c>
    </row>
    <row r="65" spans="1:8" ht="24">
      <c r="A65" s="24">
        <v>51</v>
      </c>
      <c r="B65" s="33" t="s">
        <v>144</v>
      </c>
      <c r="C65" s="80">
        <v>130082020</v>
      </c>
      <c r="D65" s="56" t="s">
        <v>145</v>
      </c>
      <c r="E65" s="56"/>
      <c r="F65" s="76">
        <f t="shared" si="7"/>
        <v>9000</v>
      </c>
      <c r="G65" s="76">
        <f t="shared" si="7"/>
        <v>9000</v>
      </c>
      <c r="H65" s="76">
        <f t="shared" si="7"/>
        <v>9000</v>
      </c>
    </row>
    <row r="66" spans="1:8" ht="24">
      <c r="A66" s="24">
        <v>52</v>
      </c>
      <c r="B66" s="33" t="s">
        <v>147</v>
      </c>
      <c r="C66" s="80">
        <v>130082020</v>
      </c>
      <c r="D66" s="56" t="s">
        <v>148</v>
      </c>
      <c r="E66" s="56"/>
      <c r="F66" s="76">
        <f t="shared" si="7"/>
        <v>9000</v>
      </c>
      <c r="G66" s="76">
        <f t="shared" si="7"/>
        <v>9000</v>
      </c>
      <c r="H66" s="76">
        <f t="shared" si="7"/>
        <v>9000</v>
      </c>
    </row>
    <row r="67" spans="1:8" ht="24">
      <c r="A67" s="24">
        <v>53</v>
      </c>
      <c r="B67" s="33" t="s">
        <v>285</v>
      </c>
      <c r="C67" s="80">
        <v>130082020</v>
      </c>
      <c r="D67" s="56" t="s">
        <v>148</v>
      </c>
      <c r="E67" s="56" t="s">
        <v>241</v>
      </c>
      <c r="F67" s="76">
        <f t="shared" si="7"/>
        <v>9000</v>
      </c>
      <c r="G67" s="76">
        <f t="shared" si="7"/>
        <v>9000</v>
      </c>
      <c r="H67" s="76">
        <f t="shared" si="7"/>
        <v>9000</v>
      </c>
    </row>
    <row r="68" spans="1:8" ht="25.5" customHeight="1">
      <c r="A68" s="24">
        <v>54</v>
      </c>
      <c r="B68" s="33" t="s">
        <v>147</v>
      </c>
      <c r="C68" s="80">
        <v>130082020</v>
      </c>
      <c r="D68" s="56" t="s">
        <v>148</v>
      </c>
      <c r="E68" s="56" t="s">
        <v>242</v>
      </c>
      <c r="F68" s="76">
        <v>9000</v>
      </c>
      <c r="G68" s="74">
        <v>9000</v>
      </c>
      <c r="H68" s="74">
        <v>9000</v>
      </c>
    </row>
    <row r="69" spans="1:8" ht="84">
      <c r="A69" s="24">
        <v>55</v>
      </c>
      <c r="B69" s="33" t="s">
        <v>109</v>
      </c>
      <c r="C69" s="80">
        <v>130074120</v>
      </c>
      <c r="D69" s="56"/>
      <c r="E69" s="56"/>
      <c r="F69" s="76">
        <f t="shared" si="7"/>
        <v>1355</v>
      </c>
      <c r="G69" s="76">
        <f t="shared" si="7"/>
        <v>0</v>
      </c>
      <c r="H69" s="76">
        <f t="shared" si="7"/>
        <v>0</v>
      </c>
    </row>
    <row r="70" spans="1:8" ht="24">
      <c r="A70" s="24">
        <v>56</v>
      </c>
      <c r="B70" s="33" t="s">
        <v>144</v>
      </c>
      <c r="C70" s="80">
        <v>130074120</v>
      </c>
      <c r="D70" s="56" t="s">
        <v>145</v>
      </c>
      <c r="E70" s="56"/>
      <c r="F70" s="76">
        <f t="shared" si="7"/>
        <v>1355</v>
      </c>
      <c r="G70" s="76">
        <f t="shared" si="7"/>
        <v>0</v>
      </c>
      <c r="H70" s="76">
        <f t="shared" si="7"/>
        <v>0</v>
      </c>
    </row>
    <row r="71" spans="1:8" ht="24">
      <c r="A71" s="24">
        <v>57</v>
      </c>
      <c r="B71" s="33" t="s">
        <v>147</v>
      </c>
      <c r="C71" s="80">
        <v>130074120</v>
      </c>
      <c r="D71" s="56" t="s">
        <v>148</v>
      </c>
      <c r="E71" s="56"/>
      <c r="F71" s="76">
        <f t="shared" si="7"/>
        <v>1355</v>
      </c>
      <c r="G71" s="76">
        <f t="shared" si="7"/>
        <v>0</v>
      </c>
      <c r="H71" s="76">
        <f t="shared" si="7"/>
        <v>0</v>
      </c>
    </row>
    <row r="72" spans="1:8" ht="24">
      <c r="A72" s="24">
        <v>58</v>
      </c>
      <c r="B72" s="33" t="s">
        <v>285</v>
      </c>
      <c r="C72" s="80">
        <v>130074120</v>
      </c>
      <c r="D72" s="56" t="s">
        <v>148</v>
      </c>
      <c r="E72" s="56" t="s">
        <v>241</v>
      </c>
      <c r="F72" s="76">
        <f t="shared" si="7"/>
        <v>1355</v>
      </c>
      <c r="G72" s="76">
        <f t="shared" si="7"/>
        <v>0</v>
      </c>
      <c r="H72" s="76">
        <f t="shared" si="7"/>
        <v>0</v>
      </c>
    </row>
    <row r="73" spans="1:8" ht="25.5" customHeight="1">
      <c r="A73" s="24">
        <v>59</v>
      </c>
      <c r="B73" s="33" t="s">
        <v>147</v>
      </c>
      <c r="C73" s="80">
        <v>130074120</v>
      </c>
      <c r="D73" s="56" t="s">
        <v>148</v>
      </c>
      <c r="E73" s="56" t="s">
        <v>242</v>
      </c>
      <c r="F73" s="76">
        <v>1355</v>
      </c>
      <c r="G73" s="74">
        <v>0</v>
      </c>
      <c r="H73" s="74">
        <v>0</v>
      </c>
    </row>
    <row r="74" spans="1:8" ht="24">
      <c r="A74" s="24">
        <v>60</v>
      </c>
      <c r="B74" s="33" t="s">
        <v>44</v>
      </c>
      <c r="C74" s="80">
        <v>140000000</v>
      </c>
      <c r="D74" s="56"/>
      <c r="E74" s="56"/>
      <c r="F74" s="76">
        <f aca="true" t="shared" si="8" ref="F74:H75">F75</f>
        <v>140452</v>
      </c>
      <c r="G74" s="74">
        <f t="shared" si="8"/>
        <v>140452</v>
      </c>
      <c r="H74" s="74">
        <f t="shared" si="8"/>
        <v>140452</v>
      </c>
    </row>
    <row r="75" spans="1:9" ht="87.75" customHeight="1">
      <c r="A75" s="24">
        <v>61</v>
      </c>
      <c r="B75" s="33" t="s">
        <v>47</v>
      </c>
      <c r="C75" s="80">
        <v>140082060</v>
      </c>
      <c r="D75" s="56"/>
      <c r="E75" s="56"/>
      <c r="F75" s="76">
        <f t="shared" si="8"/>
        <v>140452</v>
      </c>
      <c r="G75" s="76">
        <f t="shared" si="8"/>
        <v>140452</v>
      </c>
      <c r="H75" s="76">
        <f t="shared" si="8"/>
        <v>140452</v>
      </c>
      <c r="I75" s="41"/>
    </row>
    <row r="76" spans="1:9" ht="12.75">
      <c r="A76" s="24">
        <v>62</v>
      </c>
      <c r="B76" s="33" t="s">
        <v>218</v>
      </c>
      <c r="C76" s="80">
        <v>140082060</v>
      </c>
      <c r="D76" s="56" t="s">
        <v>281</v>
      </c>
      <c r="E76" s="56"/>
      <c r="F76" s="76">
        <f aca="true" t="shared" si="9" ref="F76:H78">F77</f>
        <v>140452</v>
      </c>
      <c r="G76" s="74">
        <f t="shared" si="9"/>
        <v>140452</v>
      </c>
      <c r="H76" s="74">
        <f t="shared" si="9"/>
        <v>140452</v>
      </c>
      <c r="I76" s="41"/>
    </row>
    <row r="77" spans="1:9" ht="12.75">
      <c r="A77" s="59">
        <v>63</v>
      </c>
      <c r="B77" s="35" t="s">
        <v>226</v>
      </c>
      <c r="C77" s="80">
        <v>140082060</v>
      </c>
      <c r="D77" s="56" t="s">
        <v>219</v>
      </c>
      <c r="E77" s="56"/>
      <c r="F77" s="76">
        <f t="shared" si="9"/>
        <v>140452</v>
      </c>
      <c r="G77" s="74">
        <f t="shared" si="9"/>
        <v>140452</v>
      </c>
      <c r="H77" s="74">
        <f t="shared" si="9"/>
        <v>140452</v>
      </c>
      <c r="I77" s="41"/>
    </row>
    <row r="78" spans="1:9" ht="12.75">
      <c r="A78" s="59">
        <v>64</v>
      </c>
      <c r="B78" s="33" t="s">
        <v>296</v>
      </c>
      <c r="C78" s="80">
        <v>140082060</v>
      </c>
      <c r="D78" s="56" t="s">
        <v>219</v>
      </c>
      <c r="E78" s="56" t="s">
        <v>279</v>
      </c>
      <c r="F78" s="76">
        <f t="shared" si="9"/>
        <v>140452</v>
      </c>
      <c r="G78" s="74">
        <f t="shared" si="9"/>
        <v>140452</v>
      </c>
      <c r="H78" s="74">
        <f t="shared" si="9"/>
        <v>140452</v>
      </c>
      <c r="I78" s="41"/>
    </row>
    <row r="79" spans="1:9" ht="16.5" customHeight="1">
      <c r="A79" s="59">
        <v>65</v>
      </c>
      <c r="B79" s="33" t="s">
        <v>289</v>
      </c>
      <c r="C79" s="80">
        <v>140082060</v>
      </c>
      <c r="D79" s="56" t="s">
        <v>219</v>
      </c>
      <c r="E79" s="56" t="s">
        <v>280</v>
      </c>
      <c r="F79" s="76">
        <v>140452</v>
      </c>
      <c r="G79" s="74">
        <v>140452</v>
      </c>
      <c r="H79" s="74">
        <v>140452</v>
      </c>
      <c r="I79" s="41"/>
    </row>
    <row r="80" spans="1:9" ht="24">
      <c r="A80" s="59">
        <v>66</v>
      </c>
      <c r="B80" s="36" t="s">
        <v>342</v>
      </c>
      <c r="C80" s="79">
        <v>8100000000</v>
      </c>
      <c r="D80" s="57"/>
      <c r="E80" s="58"/>
      <c r="F80" s="76">
        <f>F81</f>
        <v>1515767.31</v>
      </c>
      <c r="G80" s="76">
        <f>G81</f>
        <v>1404730</v>
      </c>
      <c r="H80" s="76">
        <f>H81</f>
        <v>1348970</v>
      </c>
      <c r="I80" s="41"/>
    </row>
    <row r="81" spans="1:8" ht="24">
      <c r="A81" s="59">
        <v>67</v>
      </c>
      <c r="B81" s="36" t="s">
        <v>35</v>
      </c>
      <c r="C81" s="79">
        <v>8110000000</v>
      </c>
      <c r="D81" s="57"/>
      <c r="E81" s="58"/>
      <c r="F81" s="76">
        <f>F82+F87+F96+F101+F106</f>
        <v>1515767.31</v>
      </c>
      <c r="G81" s="76">
        <f>G96+G102+G106+G87</f>
        <v>1404730</v>
      </c>
      <c r="H81" s="76">
        <f>H96+H102+H106+H87</f>
        <v>1348970</v>
      </c>
    </row>
    <row r="82" spans="1:8" ht="37.5" customHeight="1">
      <c r="A82" s="24">
        <v>68</v>
      </c>
      <c r="B82" s="36" t="s">
        <v>363</v>
      </c>
      <c r="C82" s="80">
        <v>8110010470</v>
      </c>
      <c r="D82" s="24"/>
      <c r="E82" s="54"/>
      <c r="F82" s="76">
        <f>F83</f>
        <v>51834.5</v>
      </c>
      <c r="G82" s="76">
        <f>G83</f>
        <v>0</v>
      </c>
      <c r="H82" s="76">
        <f>H83</f>
        <v>0</v>
      </c>
    </row>
    <row r="83" spans="1:8" ht="25.5" customHeight="1">
      <c r="A83" s="24">
        <v>69</v>
      </c>
      <c r="B83" s="36" t="s">
        <v>146</v>
      </c>
      <c r="C83" s="80">
        <v>8110010470</v>
      </c>
      <c r="D83" s="24">
        <v>100</v>
      </c>
      <c r="E83" s="54"/>
      <c r="F83" s="101">
        <f>F84</f>
        <v>51834.5</v>
      </c>
      <c r="G83" s="75">
        <f aca="true" t="shared" si="10" ref="G83:H85">G84</f>
        <v>0</v>
      </c>
      <c r="H83" s="75">
        <f t="shared" si="10"/>
        <v>0</v>
      </c>
    </row>
    <row r="84" spans="1:8" ht="24" customHeight="1">
      <c r="A84" s="24">
        <v>70</v>
      </c>
      <c r="B84" s="33" t="s">
        <v>341</v>
      </c>
      <c r="C84" s="80">
        <v>8110010470</v>
      </c>
      <c r="D84" s="55">
        <v>120</v>
      </c>
      <c r="E84" s="56"/>
      <c r="F84" s="101">
        <f>F85</f>
        <v>51834.5</v>
      </c>
      <c r="G84" s="74">
        <f t="shared" si="10"/>
        <v>0</v>
      </c>
      <c r="H84" s="74">
        <f t="shared" si="10"/>
        <v>0</v>
      </c>
    </row>
    <row r="85" spans="1:8" ht="12.75" customHeight="1">
      <c r="A85" s="24">
        <v>71</v>
      </c>
      <c r="B85" s="32" t="s">
        <v>257</v>
      </c>
      <c r="C85" s="80">
        <v>8110010470</v>
      </c>
      <c r="D85" s="55">
        <v>120</v>
      </c>
      <c r="E85" s="56" t="s">
        <v>270</v>
      </c>
      <c r="F85" s="101">
        <f>F86</f>
        <v>51834.5</v>
      </c>
      <c r="G85" s="74">
        <f t="shared" si="10"/>
        <v>0</v>
      </c>
      <c r="H85" s="74">
        <f t="shared" si="10"/>
        <v>0</v>
      </c>
    </row>
    <row r="86" spans="1:8" ht="36" customHeight="1">
      <c r="A86" s="24">
        <v>72</v>
      </c>
      <c r="B86" s="36" t="s">
        <v>259</v>
      </c>
      <c r="C86" s="80">
        <v>8110010470</v>
      </c>
      <c r="D86" s="24">
        <v>120</v>
      </c>
      <c r="E86" s="54" t="s">
        <v>272</v>
      </c>
      <c r="F86" s="101">
        <v>51834.5</v>
      </c>
      <c r="G86" s="74">
        <v>0</v>
      </c>
      <c r="H86" s="74">
        <v>0</v>
      </c>
    </row>
    <row r="87" spans="1:8" ht="24.75" customHeight="1">
      <c r="A87" s="59">
        <v>73</v>
      </c>
      <c r="B87" s="32" t="s">
        <v>54</v>
      </c>
      <c r="C87" s="79">
        <v>8110051180</v>
      </c>
      <c r="D87" s="54"/>
      <c r="E87" s="54"/>
      <c r="F87" s="76">
        <f>F88+F92</f>
        <v>36404</v>
      </c>
      <c r="G87" s="76">
        <f>G88+G92</f>
        <v>36929</v>
      </c>
      <c r="H87" s="76">
        <f>H88+H92</f>
        <v>38729</v>
      </c>
    </row>
    <row r="88" spans="1:8" ht="23.25" customHeight="1">
      <c r="A88" s="59">
        <v>74</v>
      </c>
      <c r="B88" s="36" t="s">
        <v>146</v>
      </c>
      <c r="C88" s="79">
        <v>8110051180</v>
      </c>
      <c r="D88" s="54" t="s">
        <v>175</v>
      </c>
      <c r="E88" s="54"/>
      <c r="F88" s="76">
        <f aca="true" t="shared" si="11" ref="F88:H90">F89</f>
        <v>21899.539999999997</v>
      </c>
      <c r="G88" s="76">
        <f t="shared" si="11"/>
        <v>21899.539999999997</v>
      </c>
      <c r="H88" s="76">
        <f t="shared" si="11"/>
        <v>21899.539999999997</v>
      </c>
    </row>
    <row r="89" spans="1:8" ht="16.5" customHeight="1">
      <c r="A89" s="59">
        <v>75</v>
      </c>
      <c r="B89" s="36" t="s">
        <v>341</v>
      </c>
      <c r="C89" s="81">
        <v>8110051180</v>
      </c>
      <c r="D89" s="58" t="s">
        <v>143</v>
      </c>
      <c r="E89" s="58"/>
      <c r="F89" s="76">
        <f t="shared" si="11"/>
        <v>21899.539999999997</v>
      </c>
      <c r="G89" s="76">
        <f t="shared" si="11"/>
        <v>21899.539999999997</v>
      </c>
      <c r="H89" s="76">
        <f t="shared" si="11"/>
        <v>21899.539999999997</v>
      </c>
    </row>
    <row r="90" spans="1:8" ht="20.25" customHeight="1">
      <c r="A90" s="59">
        <v>76</v>
      </c>
      <c r="B90" s="32" t="s">
        <v>283</v>
      </c>
      <c r="C90" s="81">
        <v>8110051180</v>
      </c>
      <c r="D90" s="58" t="s">
        <v>143</v>
      </c>
      <c r="E90" s="54" t="s">
        <v>275</v>
      </c>
      <c r="F90" s="76">
        <f t="shared" si="11"/>
        <v>21899.539999999997</v>
      </c>
      <c r="G90" s="76">
        <f t="shared" si="11"/>
        <v>21899.539999999997</v>
      </c>
      <c r="H90" s="76">
        <f>H91</f>
        <v>21899.539999999997</v>
      </c>
    </row>
    <row r="91" spans="1:8" ht="21.75" customHeight="1">
      <c r="A91" s="59">
        <v>77</v>
      </c>
      <c r="B91" s="32" t="s">
        <v>284</v>
      </c>
      <c r="C91" s="81">
        <v>8110051180</v>
      </c>
      <c r="D91" s="58" t="s">
        <v>143</v>
      </c>
      <c r="E91" s="54" t="s">
        <v>276</v>
      </c>
      <c r="F91" s="76">
        <f>5079.62+16819.92</f>
        <v>21899.539999999997</v>
      </c>
      <c r="G91" s="76">
        <f>5079.62+16819.92</f>
        <v>21899.539999999997</v>
      </c>
      <c r="H91" s="76">
        <f>5079.62+16819.92</f>
        <v>21899.539999999997</v>
      </c>
    </row>
    <row r="92" spans="1:8" ht="27.75" customHeight="1">
      <c r="A92" s="59">
        <v>78</v>
      </c>
      <c r="B92" s="36" t="s">
        <v>144</v>
      </c>
      <c r="C92" s="81">
        <v>8110051180</v>
      </c>
      <c r="D92" s="58" t="s">
        <v>145</v>
      </c>
      <c r="E92" s="58"/>
      <c r="F92" s="76">
        <f aca="true" t="shared" si="12" ref="F92:H93">F93</f>
        <v>14504.46</v>
      </c>
      <c r="G92" s="76">
        <f t="shared" si="12"/>
        <v>15029.46</v>
      </c>
      <c r="H92" s="76">
        <f t="shared" si="12"/>
        <v>16829.46</v>
      </c>
    </row>
    <row r="93" spans="1:8" ht="27" customHeight="1">
      <c r="A93" s="59">
        <v>79</v>
      </c>
      <c r="B93" s="36" t="s">
        <v>147</v>
      </c>
      <c r="C93" s="81">
        <v>8110051180</v>
      </c>
      <c r="D93" s="58" t="s">
        <v>148</v>
      </c>
      <c r="E93" s="58"/>
      <c r="F93" s="76">
        <f t="shared" si="12"/>
        <v>14504.46</v>
      </c>
      <c r="G93" s="76">
        <f t="shared" si="12"/>
        <v>15029.46</v>
      </c>
      <c r="H93" s="76">
        <f t="shared" si="12"/>
        <v>16829.46</v>
      </c>
    </row>
    <row r="94" spans="1:8" ht="20.25" customHeight="1">
      <c r="A94" s="59">
        <v>80</v>
      </c>
      <c r="B94" s="32" t="s">
        <v>283</v>
      </c>
      <c r="C94" s="81">
        <v>8110051180</v>
      </c>
      <c r="D94" s="58" t="s">
        <v>148</v>
      </c>
      <c r="E94" s="54" t="s">
        <v>275</v>
      </c>
      <c r="F94" s="76">
        <f>F95</f>
        <v>14504.46</v>
      </c>
      <c r="G94" s="76">
        <f>G95</f>
        <v>15029.46</v>
      </c>
      <c r="H94" s="76">
        <f>H95</f>
        <v>16829.46</v>
      </c>
    </row>
    <row r="95" spans="1:8" ht="22.5" customHeight="1">
      <c r="A95" s="59">
        <v>81</v>
      </c>
      <c r="B95" s="32" t="s">
        <v>284</v>
      </c>
      <c r="C95" s="81">
        <v>8110051180</v>
      </c>
      <c r="D95" s="58" t="s">
        <v>148</v>
      </c>
      <c r="E95" s="54" t="s">
        <v>276</v>
      </c>
      <c r="F95" s="76">
        <v>14504.46</v>
      </c>
      <c r="G95" s="76">
        <v>15029.46</v>
      </c>
      <c r="H95" s="76">
        <v>16829.46</v>
      </c>
    </row>
    <row r="96" spans="1:8" ht="14.25" customHeight="1">
      <c r="A96" s="59">
        <v>82</v>
      </c>
      <c r="B96" s="32" t="s">
        <v>39</v>
      </c>
      <c r="C96" s="79">
        <v>8110075140</v>
      </c>
      <c r="D96" s="54"/>
      <c r="E96" s="54"/>
      <c r="F96" s="76">
        <f aca="true" t="shared" si="13" ref="F96:H99">F97</f>
        <v>196</v>
      </c>
      <c r="G96" s="75">
        <f t="shared" si="13"/>
        <v>190</v>
      </c>
      <c r="H96" s="75">
        <f t="shared" si="13"/>
        <v>190</v>
      </c>
    </row>
    <row r="97" spans="1:8" ht="14.25" customHeight="1">
      <c r="A97" s="59">
        <v>83</v>
      </c>
      <c r="B97" s="33" t="s">
        <v>144</v>
      </c>
      <c r="C97" s="80">
        <v>8110075140</v>
      </c>
      <c r="D97" s="56" t="s">
        <v>145</v>
      </c>
      <c r="E97" s="56"/>
      <c r="F97" s="76">
        <f t="shared" si="13"/>
        <v>196</v>
      </c>
      <c r="G97" s="75">
        <f t="shared" si="13"/>
        <v>190</v>
      </c>
      <c r="H97" s="75">
        <f t="shared" si="13"/>
        <v>190</v>
      </c>
    </row>
    <row r="98" spans="1:8" ht="27" customHeight="1">
      <c r="A98" s="59">
        <v>84</v>
      </c>
      <c r="B98" s="33" t="s">
        <v>147</v>
      </c>
      <c r="C98" s="80">
        <v>8110075140</v>
      </c>
      <c r="D98" s="56" t="s">
        <v>148</v>
      </c>
      <c r="E98" s="56"/>
      <c r="F98" s="76">
        <f t="shared" si="13"/>
        <v>196</v>
      </c>
      <c r="G98" s="75">
        <f t="shared" si="13"/>
        <v>190</v>
      </c>
      <c r="H98" s="75">
        <f t="shared" si="13"/>
        <v>190</v>
      </c>
    </row>
    <row r="99" spans="1:8" ht="14.25" customHeight="1">
      <c r="A99" s="59">
        <v>85</v>
      </c>
      <c r="B99" s="32" t="s">
        <v>257</v>
      </c>
      <c r="C99" s="80">
        <v>8110075140</v>
      </c>
      <c r="D99" s="56" t="s">
        <v>148</v>
      </c>
      <c r="E99" s="56" t="s">
        <v>270</v>
      </c>
      <c r="F99" s="76">
        <f t="shared" si="13"/>
        <v>196</v>
      </c>
      <c r="G99" s="75">
        <f t="shared" si="13"/>
        <v>190</v>
      </c>
      <c r="H99" s="75">
        <f t="shared" si="13"/>
        <v>190</v>
      </c>
    </row>
    <row r="100" spans="1:8" ht="14.25" customHeight="1">
      <c r="A100" s="59">
        <v>86</v>
      </c>
      <c r="B100" s="32" t="s">
        <v>282</v>
      </c>
      <c r="C100" s="80">
        <v>8110075140</v>
      </c>
      <c r="D100" s="56" t="s">
        <v>148</v>
      </c>
      <c r="E100" s="54" t="s">
        <v>274</v>
      </c>
      <c r="F100" s="76">
        <v>196</v>
      </c>
      <c r="G100" s="75">
        <v>190</v>
      </c>
      <c r="H100" s="75">
        <v>190</v>
      </c>
    </row>
    <row r="101" spans="1:8" ht="51.75" customHeight="1">
      <c r="A101" s="59">
        <v>87</v>
      </c>
      <c r="B101" s="32" t="s">
        <v>36</v>
      </c>
      <c r="C101" s="79">
        <v>8110080050</v>
      </c>
      <c r="D101" s="54"/>
      <c r="E101" s="54"/>
      <c r="F101" s="76">
        <f aca="true" t="shared" si="14" ref="F101:H104">F102</f>
        <v>1000</v>
      </c>
      <c r="G101" s="75">
        <f t="shared" si="14"/>
        <v>1000</v>
      </c>
      <c r="H101" s="75">
        <f t="shared" si="14"/>
        <v>1000</v>
      </c>
    </row>
    <row r="102" spans="1:8" ht="16.5" customHeight="1">
      <c r="A102" s="59">
        <v>88</v>
      </c>
      <c r="B102" s="32" t="s">
        <v>344</v>
      </c>
      <c r="C102" s="79">
        <v>8110080050</v>
      </c>
      <c r="D102" s="54" t="s">
        <v>345</v>
      </c>
      <c r="E102" s="54"/>
      <c r="F102" s="76">
        <f t="shared" si="14"/>
        <v>1000</v>
      </c>
      <c r="G102" s="74">
        <f t="shared" si="14"/>
        <v>1000</v>
      </c>
      <c r="H102" s="74">
        <f t="shared" si="14"/>
        <v>1000</v>
      </c>
    </row>
    <row r="103" spans="1:8" ht="12" customHeight="1">
      <c r="A103" s="59">
        <v>89</v>
      </c>
      <c r="B103" s="32" t="s">
        <v>174</v>
      </c>
      <c r="C103" s="79">
        <v>8110080050</v>
      </c>
      <c r="D103" s="54" t="s">
        <v>173</v>
      </c>
      <c r="E103" s="54"/>
      <c r="F103" s="76">
        <f t="shared" si="14"/>
        <v>1000</v>
      </c>
      <c r="G103" s="75">
        <f t="shared" si="14"/>
        <v>1000</v>
      </c>
      <c r="H103" s="75">
        <f t="shared" si="14"/>
        <v>1000</v>
      </c>
    </row>
    <row r="104" spans="1:8" ht="12" customHeight="1">
      <c r="A104" s="24">
        <v>90</v>
      </c>
      <c r="B104" s="32" t="s">
        <v>257</v>
      </c>
      <c r="C104" s="79">
        <v>8110080050</v>
      </c>
      <c r="D104" s="54" t="s">
        <v>173</v>
      </c>
      <c r="E104" s="54" t="s">
        <v>270</v>
      </c>
      <c r="F104" s="76">
        <f t="shared" si="14"/>
        <v>1000</v>
      </c>
      <c r="G104" s="75">
        <f t="shared" si="14"/>
        <v>1000</v>
      </c>
      <c r="H104" s="75">
        <f t="shared" si="14"/>
        <v>1000</v>
      </c>
    </row>
    <row r="105" spans="1:8" ht="14.25" customHeight="1">
      <c r="A105" s="24">
        <v>91</v>
      </c>
      <c r="B105" s="32" t="s">
        <v>260</v>
      </c>
      <c r="C105" s="79">
        <v>8110080050</v>
      </c>
      <c r="D105" s="55">
        <v>870</v>
      </c>
      <c r="E105" s="56" t="s">
        <v>273</v>
      </c>
      <c r="F105" s="76">
        <v>1000</v>
      </c>
      <c r="G105" s="75">
        <v>1000</v>
      </c>
      <c r="H105" s="75">
        <v>1000</v>
      </c>
    </row>
    <row r="106" spans="1:8" ht="36" customHeight="1">
      <c r="A106" s="24">
        <v>92</v>
      </c>
      <c r="B106" s="36" t="s">
        <v>343</v>
      </c>
      <c r="C106" s="79">
        <v>8110080210</v>
      </c>
      <c r="D106" s="24"/>
      <c r="E106" s="54"/>
      <c r="F106" s="76">
        <f>F107+F111+F115</f>
        <v>1426332.81</v>
      </c>
      <c r="G106" s="76">
        <f>G107+G111+G115</f>
        <v>1366611</v>
      </c>
      <c r="H106" s="76">
        <f>H107+H111+H115</f>
        <v>1309051</v>
      </c>
    </row>
    <row r="107" spans="1:8" ht="25.5" customHeight="1">
      <c r="A107" s="24">
        <v>93</v>
      </c>
      <c r="B107" s="36" t="s">
        <v>146</v>
      </c>
      <c r="C107" s="79">
        <v>8110080210</v>
      </c>
      <c r="D107" s="24">
        <v>100</v>
      </c>
      <c r="E107" s="54"/>
      <c r="F107" s="101">
        <f>F108</f>
        <v>1120018</v>
      </c>
      <c r="G107" s="75">
        <f aca="true" t="shared" si="15" ref="G107:H109">G108</f>
        <v>1120018</v>
      </c>
      <c r="H107" s="75">
        <f t="shared" si="15"/>
        <v>1120018</v>
      </c>
    </row>
    <row r="108" spans="1:8" ht="24" customHeight="1">
      <c r="A108" s="24">
        <v>94</v>
      </c>
      <c r="B108" s="33" t="s">
        <v>341</v>
      </c>
      <c r="C108" s="80">
        <v>8110080210</v>
      </c>
      <c r="D108" s="55">
        <v>120</v>
      </c>
      <c r="E108" s="56"/>
      <c r="F108" s="101">
        <f>F109</f>
        <v>1120018</v>
      </c>
      <c r="G108" s="74">
        <f t="shared" si="15"/>
        <v>1120018</v>
      </c>
      <c r="H108" s="74">
        <f t="shared" si="15"/>
        <v>1120018</v>
      </c>
    </row>
    <row r="109" spans="1:8" ht="12.75" customHeight="1">
      <c r="A109" s="24">
        <v>95</v>
      </c>
      <c r="B109" s="32" t="s">
        <v>257</v>
      </c>
      <c r="C109" s="80">
        <v>8110080210</v>
      </c>
      <c r="D109" s="55">
        <v>120</v>
      </c>
      <c r="E109" s="56" t="s">
        <v>270</v>
      </c>
      <c r="F109" s="101">
        <f>F110</f>
        <v>1120018</v>
      </c>
      <c r="G109" s="74">
        <f t="shared" si="15"/>
        <v>1120018</v>
      </c>
      <c r="H109" s="74">
        <f t="shared" si="15"/>
        <v>1120018</v>
      </c>
    </row>
    <row r="110" spans="1:8" ht="36" customHeight="1">
      <c r="A110" s="24">
        <v>96</v>
      </c>
      <c r="B110" s="36" t="s">
        <v>259</v>
      </c>
      <c r="C110" s="80">
        <v>8110080210</v>
      </c>
      <c r="D110" s="24">
        <v>120</v>
      </c>
      <c r="E110" s="54" t="s">
        <v>272</v>
      </c>
      <c r="F110" s="101">
        <v>1120018</v>
      </c>
      <c r="G110" s="74">
        <v>1120018</v>
      </c>
      <c r="H110" s="74">
        <v>1120018</v>
      </c>
    </row>
    <row r="111" spans="1:8" ht="24" customHeight="1">
      <c r="A111" s="24">
        <v>97</v>
      </c>
      <c r="B111" s="33" t="s">
        <v>144</v>
      </c>
      <c r="C111" s="80">
        <v>8110080210</v>
      </c>
      <c r="D111" s="55">
        <v>200</v>
      </c>
      <c r="E111" s="56"/>
      <c r="F111" s="101">
        <f>F112</f>
        <v>299668.81</v>
      </c>
      <c r="G111" s="74">
        <f aca="true" t="shared" si="16" ref="G111:H113">G112</f>
        <v>239947</v>
      </c>
      <c r="H111" s="74">
        <f t="shared" si="16"/>
        <v>182387</v>
      </c>
    </row>
    <row r="112" spans="1:8" ht="23.25" customHeight="1">
      <c r="A112" s="24">
        <v>98</v>
      </c>
      <c r="B112" s="33" t="s">
        <v>147</v>
      </c>
      <c r="C112" s="80">
        <v>8110080210</v>
      </c>
      <c r="D112" s="55">
        <v>240</v>
      </c>
      <c r="E112" s="56"/>
      <c r="F112" s="101">
        <f>F113</f>
        <v>299668.81</v>
      </c>
      <c r="G112" s="74">
        <f t="shared" si="16"/>
        <v>239947</v>
      </c>
      <c r="H112" s="74">
        <f t="shared" si="16"/>
        <v>182387</v>
      </c>
    </row>
    <row r="113" spans="1:8" ht="12" customHeight="1">
      <c r="A113" s="24">
        <v>99</v>
      </c>
      <c r="B113" s="32" t="s">
        <v>257</v>
      </c>
      <c r="C113" s="80">
        <v>8110080210</v>
      </c>
      <c r="D113" s="55">
        <v>240</v>
      </c>
      <c r="E113" s="56" t="s">
        <v>270</v>
      </c>
      <c r="F113" s="101">
        <f>F114</f>
        <v>299668.81</v>
      </c>
      <c r="G113" s="75">
        <f t="shared" si="16"/>
        <v>239947</v>
      </c>
      <c r="H113" s="75">
        <f t="shared" si="16"/>
        <v>182387</v>
      </c>
    </row>
    <row r="114" spans="1:8" ht="23.25" customHeight="1">
      <c r="A114" s="24">
        <v>100</v>
      </c>
      <c r="B114" s="36" t="s">
        <v>259</v>
      </c>
      <c r="C114" s="80">
        <v>8110080210</v>
      </c>
      <c r="D114" s="24">
        <v>240</v>
      </c>
      <c r="E114" s="54" t="s">
        <v>272</v>
      </c>
      <c r="F114" s="101">
        <v>299668.81</v>
      </c>
      <c r="G114" s="74">
        <v>239947</v>
      </c>
      <c r="H114" s="74">
        <v>182387</v>
      </c>
    </row>
    <row r="115" spans="1:8" ht="14.25" customHeight="1">
      <c r="A115" s="24">
        <v>101</v>
      </c>
      <c r="B115" s="33" t="s">
        <v>344</v>
      </c>
      <c r="C115" s="80">
        <v>8110080210</v>
      </c>
      <c r="D115" s="55">
        <v>800</v>
      </c>
      <c r="E115" s="56"/>
      <c r="F115" s="76">
        <f aca="true" t="shared" si="17" ref="F115:H116">F116</f>
        <v>6646</v>
      </c>
      <c r="G115" s="74">
        <f>G116</f>
        <v>6646</v>
      </c>
      <c r="H115" s="74">
        <f t="shared" si="17"/>
        <v>6646</v>
      </c>
    </row>
    <row r="116" spans="1:8" ht="12.75">
      <c r="A116" s="60">
        <v>102</v>
      </c>
      <c r="B116" s="33" t="s">
        <v>177</v>
      </c>
      <c r="C116" s="80">
        <v>8110080210</v>
      </c>
      <c r="D116" s="55">
        <v>850</v>
      </c>
      <c r="E116" s="56"/>
      <c r="F116" s="76">
        <f t="shared" si="17"/>
        <v>6646</v>
      </c>
      <c r="G116" s="74">
        <f t="shared" si="17"/>
        <v>6646</v>
      </c>
      <c r="H116" s="74">
        <f t="shared" si="17"/>
        <v>6646</v>
      </c>
    </row>
    <row r="117" spans="1:8" ht="12.75">
      <c r="A117" s="24">
        <v>103</v>
      </c>
      <c r="B117" s="32" t="s">
        <v>257</v>
      </c>
      <c r="C117" s="80">
        <v>8110080210</v>
      </c>
      <c r="D117" s="55">
        <v>850</v>
      </c>
      <c r="E117" s="56" t="s">
        <v>270</v>
      </c>
      <c r="F117" s="76">
        <f>F118</f>
        <v>6646</v>
      </c>
      <c r="G117" s="74">
        <f>G118</f>
        <v>6646</v>
      </c>
      <c r="H117" s="74">
        <f>H118</f>
        <v>6646</v>
      </c>
    </row>
    <row r="118" spans="1:8" ht="37.5" customHeight="1">
      <c r="A118" s="24">
        <v>104</v>
      </c>
      <c r="B118" s="36" t="s">
        <v>259</v>
      </c>
      <c r="C118" s="80">
        <v>8110080210</v>
      </c>
      <c r="D118" s="55">
        <v>850</v>
      </c>
      <c r="E118" s="56" t="s">
        <v>272</v>
      </c>
      <c r="F118" s="76">
        <v>6646</v>
      </c>
      <c r="G118" s="74">
        <v>6646</v>
      </c>
      <c r="H118" s="74">
        <v>6646</v>
      </c>
    </row>
    <row r="119" spans="1:8" ht="20.25" customHeight="1" hidden="1">
      <c r="A119" s="24">
        <v>101</v>
      </c>
      <c r="B119" s="33" t="s">
        <v>40</v>
      </c>
      <c r="C119" s="81">
        <v>8110080850</v>
      </c>
      <c r="D119" s="55"/>
      <c r="E119" s="56"/>
      <c r="F119" s="76" t="e">
        <f>F120</f>
        <v>#REF!</v>
      </c>
      <c r="G119" s="76" t="e">
        <f>G120</f>
        <v>#REF!</v>
      </c>
      <c r="H119" s="76" t="e">
        <f>H120</f>
        <v>#REF!</v>
      </c>
    </row>
    <row r="120" spans="1:8" ht="21.75" customHeight="1" hidden="1">
      <c r="A120" s="24">
        <v>102</v>
      </c>
      <c r="B120" s="36" t="s">
        <v>144</v>
      </c>
      <c r="C120" s="81">
        <v>8110080850</v>
      </c>
      <c r="D120" s="58" t="s">
        <v>145</v>
      </c>
      <c r="E120" s="58"/>
      <c r="F120" s="76" t="e">
        <f>#REF!</f>
        <v>#REF!</v>
      </c>
      <c r="G120" s="76" t="e">
        <f>#REF!</f>
        <v>#REF!</v>
      </c>
      <c r="H120" s="76" t="e">
        <f>#REF!</f>
        <v>#REF!</v>
      </c>
    </row>
    <row r="121" spans="1:8" ht="24" customHeight="1">
      <c r="A121" s="24">
        <v>105</v>
      </c>
      <c r="B121" s="36" t="s">
        <v>338</v>
      </c>
      <c r="C121" s="79">
        <v>9100000000</v>
      </c>
      <c r="D121" s="24"/>
      <c r="E121" s="54"/>
      <c r="F121" s="76">
        <f>F122</f>
        <v>607661.5</v>
      </c>
      <c r="G121" s="76">
        <f>G122</f>
        <v>588213</v>
      </c>
      <c r="H121" s="76">
        <f>H122</f>
        <v>588213</v>
      </c>
    </row>
    <row r="122" spans="1:8" ht="12.75">
      <c r="A122" s="24">
        <v>106</v>
      </c>
      <c r="B122" s="32" t="s">
        <v>339</v>
      </c>
      <c r="C122" s="79">
        <v>9110000000</v>
      </c>
      <c r="D122" s="24"/>
      <c r="E122" s="54"/>
      <c r="F122" s="76">
        <f>F123+F128</f>
        <v>607661.5</v>
      </c>
      <c r="G122" s="76">
        <f>G123+G128</f>
        <v>588213</v>
      </c>
      <c r="H122" s="76">
        <f>H123+H128</f>
        <v>588213</v>
      </c>
    </row>
    <row r="123" spans="1:8" ht="60" customHeight="1">
      <c r="A123" s="24">
        <v>107</v>
      </c>
      <c r="B123" s="36" t="s">
        <v>113</v>
      </c>
      <c r="C123" s="80">
        <v>9110010470</v>
      </c>
      <c r="D123" s="24"/>
      <c r="E123" s="54"/>
      <c r="F123" s="76">
        <f>F124</f>
        <v>23448.5</v>
      </c>
      <c r="G123" s="75">
        <f aca="true" t="shared" si="18" ref="G123:H131">G124</f>
        <v>0</v>
      </c>
      <c r="H123" s="75">
        <f t="shared" si="18"/>
        <v>0</v>
      </c>
    </row>
    <row r="124" spans="1:8" ht="48" customHeight="1">
      <c r="A124" s="24">
        <v>108</v>
      </c>
      <c r="B124" s="36" t="s">
        <v>146</v>
      </c>
      <c r="C124" s="80">
        <v>9110010470</v>
      </c>
      <c r="D124" s="24">
        <v>100</v>
      </c>
      <c r="E124" s="54"/>
      <c r="F124" s="76">
        <f>F125</f>
        <v>23448.5</v>
      </c>
      <c r="G124" s="75">
        <f t="shared" si="18"/>
        <v>0</v>
      </c>
      <c r="H124" s="75">
        <f t="shared" si="18"/>
        <v>0</v>
      </c>
    </row>
    <row r="125" spans="1:8" ht="21.75" customHeight="1">
      <c r="A125" s="24">
        <v>109</v>
      </c>
      <c r="B125" s="33" t="s">
        <v>341</v>
      </c>
      <c r="C125" s="80">
        <v>9110010470</v>
      </c>
      <c r="D125" s="55">
        <v>120</v>
      </c>
      <c r="E125" s="56"/>
      <c r="F125" s="76">
        <f>F126</f>
        <v>23448.5</v>
      </c>
      <c r="G125" s="75">
        <f t="shared" si="18"/>
        <v>0</v>
      </c>
      <c r="H125" s="75">
        <f t="shared" si="18"/>
        <v>0</v>
      </c>
    </row>
    <row r="126" spans="1:8" ht="12.75">
      <c r="A126" s="24">
        <v>110</v>
      </c>
      <c r="B126" s="32" t="s">
        <v>257</v>
      </c>
      <c r="C126" s="80">
        <v>9110010470</v>
      </c>
      <c r="D126" s="55">
        <v>120</v>
      </c>
      <c r="E126" s="56" t="s">
        <v>270</v>
      </c>
      <c r="F126" s="76">
        <f>F127</f>
        <v>23448.5</v>
      </c>
      <c r="G126" s="75">
        <f t="shared" si="18"/>
        <v>0</v>
      </c>
      <c r="H126" s="75">
        <f t="shared" si="18"/>
        <v>0</v>
      </c>
    </row>
    <row r="127" spans="1:8" ht="24" customHeight="1">
      <c r="A127" s="24">
        <v>111</v>
      </c>
      <c r="B127" s="36" t="s">
        <v>292</v>
      </c>
      <c r="C127" s="80">
        <v>9110010470</v>
      </c>
      <c r="D127" s="55">
        <v>120</v>
      </c>
      <c r="E127" s="54" t="s">
        <v>271</v>
      </c>
      <c r="F127" s="76">
        <v>23448.5</v>
      </c>
      <c r="G127" s="75">
        <v>0</v>
      </c>
      <c r="H127" s="75">
        <v>0</v>
      </c>
    </row>
    <row r="128" spans="1:8" ht="48.75" customHeight="1">
      <c r="A128" s="24">
        <v>112</v>
      </c>
      <c r="B128" s="36" t="s">
        <v>340</v>
      </c>
      <c r="C128" s="79">
        <v>9110080210</v>
      </c>
      <c r="D128" s="24"/>
      <c r="E128" s="54"/>
      <c r="F128" s="76">
        <v>584213</v>
      </c>
      <c r="G128" s="75">
        <f t="shared" si="18"/>
        <v>588213</v>
      </c>
      <c r="H128" s="75">
        <f t="shared" si="18"/>
        <v>588213</v>
      </c>
    </row>
    <row r="129" spans="1:8" ht="48" customHeight="1">
      <c r="A129" s="24">
        <v>113</v>
      </c>
      <c r="B129" s="36" t="s">
        <v>146</v>
      </c>
      <c r="C129" s="79">
        <v>9110080210</v>
      </c>
      <c r="D129" s="24">
        <v>100</v>
      </c>
      <c r="E129" s="54"/>
      <c r="F129" s="76">
        <v>584213</v>
      </c>
      <c r="G129" s="75">
        <f t="shared" si="18"/>
        <v>588213</v>
      </c>
      <c r="H129" s="75">
        <f t="shared" si="18"/>
        <v>588213</v>
      </c>
    </row>
    <row r="130" spans="1:8" ht="21.75" customHeight="1">
      <c r="A130" s="24">
        <v>114</v>
      </c>
      <c r="B130" s="33" t="s">
        <v>341</v>
      </c>
      <c r="C130" s="80">
        <v>9110080210</v>
      </c>
      <c r="D130" s="55">
        <v>120</v>
      </c>
      <c r="E130" s="56"/>
      <c r="F130" s="76">
        <v>584213</v>
      </c>
      <c r="G130" s="75">
        <f t="shared" si="18"/>
        <v>588213</v>
      </c>
      <c r="H130" s="75">
        <f t="shared" si="18"/>
        <v>588213</v>
      </c>
    </row>
    <row r="131" spans="1:8" ht="12.75">
      <c r="A131" s="24">
        <v>115</v>
      </c>
      <c r="B131" s="32" t="s">
        <v>257</v>
      </c>
      <c r="C131" s="80">
        <v>9110080210</v>
      </c>
      <c r="D131" s="55">
        <v>120</v>
      </c>
      <c r="E131" s="56" t="s">
        <v>270</v>
      </c>
      <c r="F131" s="76">
        <v>584213</v>
      </c>
      <c r="G131" s="75">
        <f t="shared" si="18"/>
        <v>588213</v>
      </c>
      <c r="H131" s="75">
        <f t="shared" si="18"/>
        <v>588213</v>
      </c>
    </row>
    <row r="132" spans="1:8" ht="24" customHeight="1">
      <c r="A132" s="24">
        <v>116</v>
      </c>
      <c r="B132" s="36" t="s">
        <v>292</v>
      </c>
      <c r="C132" s="80">
        <v>9110080210</v>
      </c>
      <c r="D132" s="55">
        <v>120</v>
      </c>
      <c r="E132" s="54" t="s">
        <v>271</v>
      </c>
      <c r="F132" s="76">
        <v>584213</v>
      </c>
      <c r="G132" s="75">
        <v>588213</v>
      </c>
      <c r="H132" s="75">
        <v>588213</v>
      </c>
    </row>
    <row r="133" spans="1:8" ht="12" customHeight="1">
      <c r="A133" s="24">
        <v>117</v>
      </c>
      <c r="B133" s="32" t="s">
        <v>297</v>
      </c>
      <c r="C133" s="79"/>
      <c r="D133" s="54"/>
      <c r="E133" s="24"/>
      <c r="F133" s="76"/>
      <c r="G133" s="75">
        <v>57470</v>
      </c>
      <c r="H133" s="75">
        <v>115030</v>
      </c>
    </row>
    <row r="134" spans="1:8" ht="12.75">
      <c r="A134" s="24">
        <v>118</v>
      </c>
      <c r="B134" s="32" t="s">
        <v>139</v>
      </c>
      <c r="C134" s="79"/>
      <c r="D134" s="54"/>
      <c r="E134" s="24"/>
      <c r="F134" s="100">
        <f>F121+F80+F15+F133</f>
        <v>2479224.62</v>
      </c>
      <c r="G134" s="100">
        <f>G121+G80+G15+G133</f>
        <v>2298795</v>
      </c>
      <c r="H134" s="100">
        <f>H121+H80+H15+H133</f>
        <v>2300595</v>
      </c>
    </row>
  </sheetData>
  <sheetProtection/>
  <mergeCells count="16">
    <mergeCell ref="E11:E13"/>
    <mergeCell ref="A4:H4"/>
    <mergeCell ref="A5:H5"/>
    <mergeCell ref="A6:H6"/>
    <mergeCell ref="A10:H10"/>
    <mergeCell ref="A8:H9"/>
    <mergeCell ref="A2:H2"/>
    <mergeCell ref="A1:H1"/>
    <mergeCell ref="A3:H3"/>
    <mergeCell ref="A11:A13"/>
    <mergeCell ref="B11:B13"/>
    <mergeCell ref="C11:C13"/>
    <mergeCell ref="D11:D13"/>
    <mergeCell ref="F11:F13"/>
    <mergeCell ref="G11:G13"/>
    <mergeCell ref="H11:H13"/>
  </mergeCells>
  <printOptions/>
  <pageMargins left="0.5905511811023623" right="0.1968503937007874" top="0.1968503937007874" bottom="0.1968503937007874" header="0.11811023622047245" footer="0.196850393700787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04" customWidth="1"/>
    <col min="2" max="2" width="9.125" style="105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2018-07-10T02:46:38Z</cp:lastPrinted>
  <dcterms:created xsi:type="dcterms:W3CDTF">2010-12-02T07:50:49Z</dcterms:created>
  <dcterms:modified xsi:type="dcterms:W3CDTF">2018-07-18T04:50:17Z</dcterms:modified>
  <cp:category/>
  <cp:version/>
  <cp:contentType/>
  <cp:contentStatus/>
</cp:coreProperties>
</file>