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75" windowHeight="8625" tabRatio="657" activeTab="0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программы" sheetId="8" r:id="rId8"/>
  </sheets>
  <definedNames/>
  <calcPr fullCalcOnLoad="1"/>
</workbook>
</file>

<file path=xl/sharedStrings.xml><?xml version="1.0" encoding="utf-8"?>
<sst xmlns="http://schemas.openxmlformats.org/spreadsheetml/2006/main" count="859" uniqueCount="408">
  <si>
    <t xml:space="preserve">     3. 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</si>
  <si>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 xml:space="preserve">     4. Администрация Захаровского сельсовета осуществляет зачисление денежных средств на лицевые счета соответствующих муниципальных бюджетных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</si>
  <si>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 xml:space="preserve">      Статья 11. Дорожный фонд Администрации Захаровского сельсовета</t>
  </si>
  <si>
    <t xml:space="preserve">     Статья 12. Резервный  фонд  Администрации Захаровского сельсовета </t>
  </si>
  <si>
    <t xml:space="preserve">      Статья 13. Муниципальный внутренний долг Захаровского сельсовета</t>
  </si>
  <si>
    <t xml:space="preserve">     1.Установить верхний предел муниципального внутреннего долга по долговым обязательствам поселения:</t>
  </si>
  <si>
    <t xml:space="preserve">     3. Установить предельный объем муниципального долга Захаровского сельсовета в сумме:</t>
  </si>
  <si>
    <t xml:space="preserve">      2. Предельный объем расходов на обслуживание муниципального долга Захаровского сельсовета не должен превышать: </t>
  </si>
  <si>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</si>
  <si>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</si>
  <si>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</si>
  <si>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</si>
  <si>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</si>
  <si>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</si>
  <si>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</si>
  <si>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</si>
  <si>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</si>
  <si>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</si>
  <si>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</si>
  <si>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000 2 02 40000 00 0000 150</t>
  </si>
  <si>
    <t>810 2 02 49999 00 0000 150</t>
  </si>
  <si>
    <t>810 2 02 49999 10 0000 150</t>
  </si>
  <si>
    <t>810 2 02 49999 10 0002 150</t>
  </si>
  <si>
    <t>Дотация бюджетам сельских поселений на выравнивание  бюджетной обеспеченности из регионального фонда финансовой поддержки</t>
  </si>
  <si>
    <t>Субвенции  бюджетам  сельских поселений на выполнение передаваемых 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</si>
  <si>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</si>
  <si>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</si>
  <si>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</si>
  <si>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1 13 01995 10 0000 130</t>
  </si>
  <si>
    <t>1 13 02995 10 0000 130</t>
  </si>
  <si>
    <t>1 14 06025 10 0000 430</t>
  </si>
  <si>
    <t>1 16 23051 10 0000 140</t>
  </si>
  <si>
    <t>1 16 23052 10 0000 140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</si>
  <si>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</si>
  <si>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</si>
  <si>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</si>
  <si>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</si>
  <si>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</si>
  <si>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</si>
  <si>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 на выравнивание бюджетной обеспеченности</t>
  </si>
  <si>
    <t>Доходы бюджета поселения  2019 года</t>
  </si>
  <si>
    <t>Доходы бюджета поселения  2020 года</t>
  </si>
  <si>
    <t>Наименование кода классификации доходов бюджета</t>
  </si>
  <si>
    <t>ВСЕГО</t>
  </si>
  <si>
    <t>1 08 04020 01 1000 110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</si>
  <si>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</si>
  <si>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</si>
  <si>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</si>
  <si>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</si>
  <si>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</si>
  <si>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</si>
  <si>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1 13 02065 10 0000 130</t>
  </si>
  <si>
    <t>1 14 02053 10 0000 410</t>
  </si>
  <si>
    <t>1 16 51040 02 0000 140</t>
  </si>
  <si>
    <t>1 16 90050 10 0000 140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</si>
  <si>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</si>
  <si>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</si>
  <si>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</si>
  <si>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</si>
  <si>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</si>
  <si>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</si>
  <si>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</si>
  <si>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</si>
  <si>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</si>
  <si>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</si>
  <si>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</si>
  <si>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</si>
  <si>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</si>
  <si>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</si>
  <si>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</si>
  <si>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</si>
  <si>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</si>
  <si>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</si>
  <si>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</si>
  <si>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</si>
  <si>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</si>
  <si>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</si>
  <si>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</si>
  <si>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</si>
  <si>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</si>
  <si>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</si>
  <si>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>Субвенции бюджетам субьектов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</si>
  <si>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</si>
  <si>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</si>
  <si>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</si>
  <si>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</si>
  <si>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</si>
  <si>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</si>
  <si>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</si>
  <si>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</si>
  <si>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</si>
  <si>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</si>
  <si>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</si>
  <si>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</si>
  <si>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</si>
  <si>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</si>
  <si>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</si>
  <si>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</si>
  <si>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</si>
  <si>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</si>
  <si>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</si>
  <si>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</si>
  <si>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</si>
  <si>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</si>
  <si>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</si>
  <si>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</si>
  <si>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</si>
  <si>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</si>
  <si>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</si>
  <si>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</si>
  <si>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</si>
  <si>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</si>
  <si>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</si>
  <si>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</si>
  <si>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</si>
  <si>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</si>
  <si>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</si>
  <si>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</si>
  <si>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</si>
  <si>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</si>
  <si>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</si>
  <si>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</si>
  <si>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</si>
  <si>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</si>
  <si>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</si>
  <si>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</si>
  <si>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</si>
  <si>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</si>
  <si>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Статья 14. Публичные нормативные обязательства.</t>
  </si>
  <si>
    <t xml:space="preserve">  1. Установить, что публичные нормативные обязательства поселения не принимаются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</si>
  <si>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</si>
  <si>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</si>
  <si>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</si>
  <si>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</si>
  <si>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</si>
  <si>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</si>
  <si>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</si>
  <si>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</si>
  <si>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</si>
  <si>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</si>
  <si>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</si>
  <si>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</si>
  <si>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</si>
  <si>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</si>
  <si>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</si>
  <si>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</si>
  <si>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</si>
  <si>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</si>
  <si>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>8110051180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</si>
  <si>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</si>
  <si>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</si>
  <si>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</si>
  <si>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</si>
  <si>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</si>
  <si>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</si>
  <si>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</si>
  <si>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</si>
  <si>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</si>
  <si>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</si>
  <si>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 xml:space="preserve">Дотация на выравнивание  бюджетной обеспеченности </t>
  </si>
  <si>
    <t xml:space="preserve">      Приложение № 3 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</si>
  <si>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</si>
  <si>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</si>
  <si>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</si>
  <si>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</si>
  <si>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</si>
  <si>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</si>
  <si>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</si>
  <si>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</si>
  <si>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</si>
  <si>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</si>
  <si>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</si>
  <si>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</si>
  <si>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</si>
  <si>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</si>
  <si>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</si>
  <si>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</si>
  <si>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</si>
  <si>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1 17 01050 10 0000 180</t>
  </si>
  <si>
    <t>1 17 05050 10 0000 180</t>
  </si>
  <si>
    <t>Приложение № 2</t>
  </si>
  <si>
    <t>Перечень главных администраторов доходов бюджета поселения</t>
  </si>
  <si>
    <t>Сумма на 2019 год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</si>
  <si>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</si>
  <si>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</si>
  <si>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</si>
  <si>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</si>
  <si>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</si>
  <si>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</si>
  <si>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</si>
  <si>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</si>
  <si>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</si>
  <si>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</si>
  <si>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</si>
  <si>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</si>
  <si>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</si>
  <si>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</si>
  <si>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</si>
  <si>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</si>
  <si>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</si>
  <si>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</si>
  <si>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</si>
  <si>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</si>
  <si>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</si>
  <si>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</si>
  <si>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</si>
  <si>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</si>
  <si>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</si>
  <si>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</si>
  <si>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</si>
  <si>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</si>
  <si>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</si>
  <si>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</si>
  <si>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</si>
  <si>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</si>
  <si>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</si>
  <si>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</si>
  <si>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</si>
  <si>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</si>
  <si>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</si>
  <si>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</si>
  <si>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</si>
  <si>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1 11 09045 10 0000 120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</si>
  <si>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</si>
  <si>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</si>
  <si>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</si>
  <si>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</si>
  <si>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Дотации бюджетам сельских поселений на выравнивание бюджетной обеспеченности из районного фонда финансовой поддержки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</si>
  <si>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</si>
  <si>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</si>
  <si>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Сумма на 2020 год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</si>
  <si>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</si>
  <si>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</si>
  <si>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</si>
  <si>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</si>
  <si>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</si>
  <si>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</si>
  <si>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</si>
  <si>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</si>
  <si>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</si>
  <si>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</si>
  <si>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Красноярский край Казачинский район</t>
  </si>
  <si>
    <t xml:space="preserve">       Расходование средств резервного фонда  осуществляется в соответствии с порядком, устанавливаемым Администрацией Захаровского сельсовета.</t>
  </si>
  <si>
    <t xml:space="preserve">                Глава Захаровского сельсовета:                                                        Розе Т.А.     </t>
  </si>
  <si>
    <t xml:space="preserve"> 810 01 05 02 01 10 0000 610</t>
  </si>
  <si>
    <t xml:space="preserve"> 810 01 05 02 01 10 0000 510</t>
  </si>
  <si>
    <t xml:space="preserve">Администрация Захаровского сельсовета  Казачинского района Красноярского края          </t>
  </si>
  <si>
    <t>810 1 08 04000 01 0000 110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</si>
  <si>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</si>
  <si>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</si>
  <si>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</si>
  <si>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</si>
  <si>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</si>
  <si>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</si>
  <si>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</si>
  <si>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</si>
  <si>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</si>
  <si>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</si>
  <si>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</si>
  <si>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</si>
  <si>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</si>
  <si>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</si>
  <si>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</si>
  <si>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</si>
  <si>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и инженерных сооружений на них в границах сельских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</si>
  <si>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</si>
  <si>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</si>
  <si>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1 11 05025 10 0000 120</t>
  </si>
  <si>
    <t>Доходы районного бюджета на 2019 год и плановый период 2020-2021 годов</t>
  </si>
  <si>
    <t>Доходы бюджета поселения  2021 года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</si>
  <si>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2019 год и плановый период 2020-2021 годов </t>
  </si>
  <si>
    <t>Главные администраторы источников внутреннего финансирования</t>
  </si>
  <si>
    <t xml:space="preserve">Источники внутреннего финансирования дефицита (профицита) бюджета поселения </t>
  </si>
  <si>
    <t>на 2019 год и плановый период 2020 - 2021 годов</t>
  </si>
  <si>
    <t>Сумма на 2021 год</t>
  </si>
  <si>
    <t xml:space="preserve"> на 2019 год  и плановый период 2020-2021 годов.</t>
  </si>
  <si>
    <t>Код главного администратора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</si>
  <si>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</si>
  <si>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</si>
  <si>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</si>
  <si>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2 02 15001 10 0020 150</t>
  </si>
  <si>
    <t>2 02 15001 10 0030 150</t>
  </si>
  <si>
    <t>2 02 30024 10 4901 150</t>
  </si>
  <si>
    <t xml:space="preserve"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</si>
  <si>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2 02 35118 10 0000 150</t>
  </si>
  <si>
    <t>2 02 49999 10 0002 150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</si>
  <si>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</si>
  <si>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</si>
  <si>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</si>
  <si>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2 08 05000 10 0000 150</t>
  </si>
  <si>
    <t>2 19 35118 10 0000 150</t>
  </si>
  <si>
    <t>Возврат остатков субвенций на осуществление первичного воинского учета на территориях, где отсутствуют комиссариаты из бюджетов сельских поселений</t>
  </si>
  <si>
    <t>2 19 60010 10 0000 150</t>
  </si>
  <si>
    <t>всего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</si>
  <si>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</si>
  <si>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</si>
  <si>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</si>
  <si>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</si>
  <si>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</si>
  <si>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0120000000</t>
  </si>
  <si>
    <t>0120081020</t>
  </si>
  <si>
    <t>0120081090</t>
  </si>
  <si>
    <t>Ведомственная структура расходов бюджета поселения  на 2019 год и плановый период 2020-2021 годов</t>
  </si>
  <si>
    <t>рублей</t>
  </si>
  <si>
    <t xml:space="preserve">                                                                                                                        Приложение № 6</t>
  </si>
  <si>
    <t>Российская Федерация</t>
  </si>
  <si>
    <t xml:space="preserve">     Статья 2. Главные администраторы </t>
  </si>
  <si>
    <t xml:space="preserve">     2. Утвердить перечень главных администраторов источников внутреннего финансирования дефицита бюджета поселения и закрепленных за ними источников внутреннего финансирования дефицита  бюджета поселения согласно приложению 3 к настоящему Решению .</t>
  </si>
  <si>
    <t xml:space="preserve">     1. Утвердить перечень  главных администраторов доходов  бюджета поселения и закрепленных за ними доходных источников согласно приложению 2 к настоящему Решению.</t>
  </si>
  <si>
    <t xml:space="preserve">     Статья 5. Изменение показателей сводной бюджетной росписи  бюджета поселения</t>
  </si>
  <si>
    <t xml:space="preserve">     1)  на сумму доходов, дополнительно полученных  от оказания платных услуг, безвозмездных поступлений от физических и юридических лиц, в том числе добровольных пожертвований, и от иной приносящей доход деятельности сверх утвержденных настоящим Решением и бюджетной сметой бюджетных ассигнований,  направленных на финансирование расходов данных учреждений в соответствии с бюджетной  сметой; </t>
  </si>
  <si>
    <t xml:space="preserve">     2)  в случаях  образования, переименования, реорганизации, ликвидации  муниципальных учреждений,  в том числе путем изменения типа существующих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их деятельности;</t>
  </si>
  <si>
    <t xml:space="preserve">     3)  в случаях переименования, реорганизации, ликвидации, создания муниципальных учреждений, в том числе путем изменения типа существующих 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 на обеспечение их деятельности;</t>
  </si>
  <si>
    <t xml:space="preserve">     4) в случае перераспределения бюджетных ассигнований  в пределах общего объема средств, предусмотренных муниципальному бюджетному 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(выполнением работ), бюджетных инвестиций; </t>
  </si>
  <si>
    <t xml:space="preserve">     5) в случаях изменения размеров субсидий, предусмотренных муниципальным бюджетным  учреждениям на  финансовое обеспечение выполнения муниципального задания;</t>
  </si>
  <si>
    <t xml:space="preserve">     6) в случае перераспределения бюджетных ассигнований  в пределах общего объема расходов, предусмотренных настоящим Решением муниципальному бюджетному учреждению в виде субсидий на цели, не связанные с финансовым обеспечением выполнения муниципального задания;</t>
  </si>
  <si>
    <t xml:space="preserve">   7) в случае заключения администрацией Захаровского сельсовета с администрацией Казачинского района соглашений о передаче осуществления части полномочий в пределах объема средств, предусмотренных на выполнение указанных полномочий;</t>
  </si>
  <si>
    <t xml:space="preserve">     Статья 6.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</si>
  <si>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 xml:space="preserve">     Статья 7.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</si>
  <si>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t xml:space="preserve">     Статья 8. Индексация заработной платы работников муниципальных учреждений</t>
  </si>
  <si>
    <t xml:space="preserve">     1. 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</t>
  </si>
  <si>
    <t xml:space="preserve">     2. 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</si>
  <si>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</si>
  <si>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</si>
  <si>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</si>
  <si>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</si>
  <si>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810 1 08 04020 01 1000 110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</si>
  <si>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 в том числе по отмененому)</t>
  </si>
  <si>
    <t xml:space="preserve">     8) на сумму средств межбюджетных трансфертов, передаваемых из районного бюджета  на осуществление отдельных целевых расходов на основании федеральных  и краевых законов и (или) нормативных правовых актов Президента Российской Федерации и Правительства Российской Федерации, Правительства Красноярского края, Губернатора Красноярского края, Казачинского района, а также соглашений, заключенных с главными распорядителями средств районного бюджета, и уведомлений главных распорядителей средств районного бюджета;</t>
  </si>
  <si>
    <t xml:space="preserve">    9) в случае уменьшения суммы средств межбюджетных трансфертов из районного бюджета.</t>
  </si>
  <si>
    <t>2 02 49999 10 0018 150</t>
  </si>
  <si>
    <t xml:space="preserve"> 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установленного в Красноярском крае</t>
  </si>
  <si>
    <t>2 02 49999 10 7412 150</t>
  </si>
  <si>
    <t xml:space="preserve"> 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</si>
  <si>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</si>
  <si>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</si>
  <si>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2 02 49999 10 7641 150</t>
  </si>
  <si>
    <t>Прочие межбюджетные трансферты,передаваемые бюджетам сельских поселений на осуществление расходов, направленных на реализацию мероприятий по поддержке местных инициатив, в рамкахподпрограммы "Поддержка местных инициатив" государственной программы Красноярского края "Содействие развитие местного самоуправления"</t>
  </si>
  <si>
    <t>810 2 02 49999 10 7412 150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</si>
  <si>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</si>
  <si>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810 2 02 49999 10 7508 150</t>
  </si>
  <si>
    <t>Обеспечение пожарной безопасности</t>
  </si>
  <si>
    <t>0310</t>
  </si>
  <si>
    <t>Коммунальное хозяйство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</si>
  <si>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</si>
  <si>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</si>
  <si>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</si>
  <si>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</si>
  <si>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0130074120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</si>
  <si>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</si>
  <si>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0120075080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</si>
  <si>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</si>
  <si>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01200S5080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</si>
  <si>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сельсовета"сельсовета" муниципальной программы Захаровского сельсовета "</t>
  </si>
  <si>
    <t>01374120</t>
  </si>
  <si>
    <t>ПРОЕКТ РЕШЕНИЯ</t>
  </si>
  <si>
    <t xml:space="preserve">     «О бюджете Захаровского сельсовета на 2020 год и плановый период 2021-2022 годов»</t>
  </si>
  <si>
    <t xml:space="preserve">    Статья 1. Основные характеристики бюджета поселения на 2020 год и плановый период 2021-2022 годов.</t>
  </si>
  <si>
    <t xml:space="preserve">     1. Утвердить основные характеристики бюджета поселения на 2020 год и плановый период на 2021 -2022 годов:</t>
  </si>
  <si>
    <t xml:space="preserve">     3) дефицит бюджета поселения  на 2020 год  в сумме 0,00 рублей,   на плановый период 2021 -2022 годов  в сумме 0,00 рублей;</t>
  </si>
  <si>
    <t xml:space="preserve">     4) источники    внутреннего    финансирования дефицита (профицита) бюджета поселения в сумме 0,00 рублей на 2020 год и в  сумме 0,00 рублей на плановый период 2021-2022 годов согласно приложению 1 к настоящему Решению.</t>
  </si>
  <si>
    <t xml:space="preserve">     Статья 3. Доходы бюджета поселения на 2020 год и плановый период 2021-2022 годов</t>
  </si>
  <si>
    <t xml:space="preserve">      Утвердить доходы  бюджета поселения на 2020 год и плановый период 2021-2022 годов согласно приложению 4 к настоящему Решению.</t>
  </si>
  <si>
    <t xml:space="preserve">      Статья 4. Распределение на 2020 год и плановый период 2021-2022 годов расходов  бюджета поселения по бюджетной классификации Российской Федерации</t>
  </si>
  <si>
    <t xml:space="preserve">      1. Утвердить в пределах общего объема расходов, установленного статьей 1 настоящего Решения, распределение бюджетных ассигнований по разделам и  подразделам бюджетной классификации расходов Российской Федерации  на 2020 год и плановый период 2021-2022 годов согласно приложению 5 к настоящему Решению:</t>
  </si>
  <si>
    <t xml:space="preserve">      а) Утвердить ведомственную структуру расходов бюджета поселения на 2020 год и плановый период 2021-2022 годов согласно приложению 6 к настоящему Решению.</t>
  </si>
  <si>
    <t xml:space="preserve">      б) Утвердить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2020 год и плановый период 2021-2022 годов согласно приложению 7 к настоящему Решению.</t>
  </si>
  <si>
    <t xml:space="preserve">      2. Направить в  2020 году и плановом периоде 2021-2022 годов бюджету Казачинского района иные межбюджетные трансферты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культуры: в 2020 году - 151 216,00 рублей, в плановом периоде 2021-2022 годов - по 151 216,00 рублей ежегодно.
    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Захаровского сельского Совета депутатов.</t>
  </si>
  <si>
    <t xml:space="preserve">     1.Установить, что глава Захаровского сельсовета Казачинского района, исполняющий полномочия главы местной администрации и при отсутствии иного органа местной администрации, осуществляющего составление и организацию исполнения местного бюджета,  вправе в ходе исполнения настоящего решения, вносить изменения в бюджетную роспись бюджета поселения  на 2020 год и плановый период 2021-2022 годов без внесения изменений в настоящее Решение:</t>
  </si>
  <si>
    <t xml:space="preserve">    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2020 году и плановом периоде 2021-2022 годов, составляет 2,0 штатные единицы, в том числе выборных должностных лиц, осуществляющих свои полномочия на постоянной основе – 1 штатная единица, численность работников, муниципальных служащих – 1,0 штатная единица.</t>
  </si>
  <si>
    <t xml:space="preserve"> 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проиндексированные в 2009, 2011 ,2012, 2013, 2015, 2016, 2018 годах увеличиваются (индексируются), в 2019 году на 4,3 процента с 01 октября 2019 года,в 2020 году индексируются на 3 процента  с 1 октября 2020 года и плановом периоде 2021-2022 годов на коэффицент, равный 1;  </t>
  </si>
  <si>
    <t xml:space="preserve">      Заработная плата работников муниципальных казенных, бюджетных учреждений увеличивается (индексируется): в 2019 году на 4,3 процента с 1 октября 2019 года, в 2020 году на 3 процента с 1 октября 2020 года и плановом периоде 2021 - 2022 годов на коэффициент, равный 1.
       </t>
  </si>
  <si>
    <t xml:space="preserve">    Статья 9.  Особенности использования средств, получаемых сельскими бюджетными учреждениями в 2020 году</t>
  </si>
  <si>
    <t xml:space="preserve">     Статья 10. Особенности исполнения бюджета поселения в 2020 году</t>
  </si>
  <si>
    <t xml:space="preserve">      1) Установить, что не использованные по состоянию на 1 января 2020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2020 года.</t>
  </si>
  <si>
    <t xml:space="preserve">       2) Остатки средств бюджета поселения на 1 января 2020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2020 году.</t>
  </si>
  <si>
    <t xml:space="preserve">    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2020 года обязательствам, производится главными распорядителями средств бюджета поселения за счет утвержденных им бюджетных ассигнований на 2020 год.</t>
  </si>
  <si>
    <t xml:space="preserve">      Утвердить объем бюджетных ассигнований дорожного фонда Администрации Захаровского сельсовета  на 2020 год в сумме 50 600,00 рублей, на 2021 год в сумме 52 300,00 рубля, на 2022 год в сумме 54 500,00 рубль.</t>
  </si>
  <si>
    <t xml:space="preserve">      Установить, что в расходной части проекта бюджета поселения предусматривается резервный фонд администрации сельсовета на 2020 год в сумме 1 000,00 рублей, на 2021 год в сумме 1 000,00 рублей, на 2022 год в сумме 1 000,00 рублей.</t>
  </si>
  <si>
    <t xml:space="preserve">     на 1 января 2021 года по долговым обязательствам в сумме  0 рублей, в том числе по муниципальным гарантиям в сумме 0 рублей;</t>
  </si>
  <si>
    <t xml:space="preserve">      на 1 января 2022 года по долговым обязательствам в сумме 0 рублей, в том числе по муниципальным гарантиям в сумме 0 рублей;</t>
  </si>
  <si>
    <t xml:space="preserve">      на 1 января 2023 года по долговым обязательствам в сумме 0 рублей, в том числе по муниципальным гарантиям в сумме 0 рублей.</t>
  </si>
  <si>
    <t xml:space="preserve">    33 335,00 рублей в 2020 году</t>
  </si>
  <si>
    <t xml:space="preserve">    34 310,00 рублей в 2021 году</t>
  </si>
  <si>
    <t xml:space="preserve">   35 544,00 рубля в 2022 году</t>
  </si>
  <si>
    <t xml:space="preserve"> Статья 15. Вступление решения в силу.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</si>
  <si>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2020 года.</t>
  </si>
  <si>
    <t xml:space="preserve"> дефицита районного бюджета на 2020 год и плановый период 2021-2022 годов</t>
  </si>
  <si>
    <t xml:space="preserve">0503 </t>
  </si>
  <si>
    <t>0110081050</t>
  </si>
  <si>
    <t>0110081040</t>
  </si>
  <si>
    <t xml:space="preserve"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</si>
  <si>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>Прочие мероприятия по благоустройству городских округов и поселений в рамках подпрограммы "Благоустройство территории Захаровского сельсовета на 2014-2016 годы"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</si>
  <si>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     1) прогнозируемый общий объем доходов бюджета поселения  на 2020 год  в сумме 4 266 861,00 рубль, на 2021 год в сумме 3 887 813,00 рублtq; на 2022 год в сумме 3 771 191,00 рублей;                                                                               </t>
  </si>
  <si>
    <t xml:space="preserve">     2) общий объем расходов бюджета поселения на 2020 год в сумме 4 266 861,00 рубль; на 2021 год в сумме 3 887 813,00 рубля, в том числе условно утвержденные расходы в сумме 97 195,00 рублей; на 2022 год в сумме 3 771 191,00 рублей, в том числе условно утвержденные расходы в сумме 188 560,00 рублей;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</si>
  <si>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2020 год и плановый период 2021-2022 годов</t>
  </si>
  <si>
    <t xml:space="preserve">     633 664,00 рубля в 2020 году</t>
  </si>
  <si>
    <t xml:space="preserve">     576 730,00 рублей в 2021 году</t>
  </si>
  <si>
    <t>565 645,00 рублей в 2022 году</t>
  </si>
  <si>
    <t>к проекту решения схода граждан Захаровского сельсовета</t>
  </si>
  <si>
    <t xml:space="preserve">  от 14.11.2019 №</t>
  </si>
  <si>
    <t>к  проекту решения схода граждан Захаровского сельсовета</t>
  </si>
  <si>
    <t xml:space="preserve">  от _____ №___ </t>
  </si>
  <si>
    <t xml:space="preserve">  от ______ № </t>
  </si>
  <si>
    <t xml:space="preserve">  от _____ № </t>
  </si>
  <si>
    <t xml:space="preserve"> от ____ № </t>
  </si>
  <si>
    <t>Приложение № 4</t>
  </si>
  <si>
    <t>"15" ноября 2019г                             с.Захаровка                                                       №40-111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</si>
</sst>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62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54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vertical="center" wrapText="1"/>
      <protection/>
    </xf>
    <xf numFmtId="4" fontId="6" fillId="32" borderId="10" xfId="62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NumberFormat="1" applyFont="1" applyFill="1" applyAlignment="1">
      <alignment horizontal="justify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2" fontId="1" fillId="0" borderId="0" xfId="0" applyNumberFormat="1" applyFont="1" applyFill="1" applyAlignment="1">
      <alignment horizontal="justify" vertical="top" wrapText="1"/>
    </xf>
    <xf numFmtId="0" fontId="6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 wrapText="1"/>
    </xf>
    <xf numFmtId="2" fontId="1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7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6" fillId="0" borderId="10" xfId="62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0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98.875" style="93" customWidth="1"/>
    <col min="2" max="4" width="9.125" style="80" customWidth="1"/>
    <col min="5" max="5" width="11.00390625" style="80" customWidth="1"/>
    <col min="6" max="16384" width="9.125" style="80" customWidth="1"/>
  </cols>
  <sheetData>
    <row r="1" ht="15.75">
      <c r="A1" s="81" t="s">
        <v>305</v>
      </c>
    </row>
    <row r="2" ht="15.75">
      <c r="A2" s="81" t="s">
        <v>241</v>
      </c>
    </row>
    <row r="3" ht="15.75">
      <c r="A3" s="81" t="s">
        <v>240</v>
      </c>
    </row>
    <row r="4" ht="15.75">
      <c r="A4" s="81"/>
    </row>
    <row r="5" ht="15.75">
      <c r="A5" s="81"/>
    </row>
    <row r="6" ht="15.75">
      <c r="A6" s="81" t="s">
        <v>355</v>
      </c>
    </row>
    <row r="7" ht="15.75">
      <c r="A7" s="81"/>
    </row>
    <row r="8" ht="15.75">
      <c r="A8" s="81"/>
    </row>
    <row r="9" ht="15.75">
      <c r="A9" s="81"/>
    </row>
    <row r="10" ht="15.75">
      <c r="A10" s="82" t="s">
        <v>407</v>
      </c>
    </row>
    <row r="11" ht="15.75">
      <c r="A11" s="82"/>
    </row>
    <row r="12" ht="15.75">
      <c r="A12" s="83" t="s">
        <v>356</v>
      </c>
    </row>
    <row r="13" ht="15.75">
      <c r="A13" s="83"/>
    </row>
    <row r="14" ht="15.75">
      <c r="A14" s="83"/>
    </row>
    <row r="15" ht="33.75" customHeight="1">
      <c r="A15" s="84" t="s">
        <v>357</v>
      </c>
    </row>
    <row r="16" ht="17.25" customHeight="1">
      <c r="A16" s="84"/>
    </row>
    <row r="17" ht="31.5">
      <c r="A17" s="88" t="s">
        <v>358</v>
      </c>
    </row>
    <row r="18" ht="33" customHeight="1">
      <c r="A18" s="88" t="s">
        <v>393</v>
      </c>
    </row>
    <row r="19" ht="63">
      <c r="A19" s="88" t="s">
        <v>394</v>
      </c>
    </row>
    <row r="20" ht="31.5">
      <c r="A20" s="88" t="s">
        <v>359</v>
      </c>
    </row>
    <row r="21" ht="47.25">
      <c r="A21" s="88" t="s">
        <v>360</v>
      </c>
    </row>
    <row r="22" ht="15.75">
      <c r="A22" s="85"/>
    </row>
    <row r="23" ht="15.75">
      <c r="A23" s="86" t="s">
        <v>306</v>
      </c>
    </row>
    <row r="24" ht="15.75">
      <c r="A24" s="87"/>
    </row>
    <row r="25" ht="31.5">
      <c r="A25" s="88" t="s">
        <v>308</v>
      </c>
    </row>
    <row r="26" ht="63">
      <c r="A26" s="88" t="s">
        <v>307</v>
      </c>
    </row>
    <row r="27" ht="15.75">
      <c r="A27" s="88"/>
    </row>
    <row r="28" ht="15.75">
      <c r="A28" s="84" t="s">
        <v>361</v>
      </c>
    </row>
    <row r="29" ht="15.75">
      <c r="A29" s="87"/>
    </row>
    <row r="30" ht="31.5">
      <c r="A30" s="87" t="s">
        <v>362</v>
      </c>
    </row>
    <row r="31" ht="15.75">
      <c r="A31" s="87"/>
    </row>
    <row r="32" ht="31.5">
      <c r="A32" s="84" t="s">
        <v>363</v>
      </c>
    </row>
    <row r="33" ht="15.75">
      <c r="A33" s="84"/>
    </row>
    <row r="34" ht="63">
      <c r="A34" s="87" t="s">
        <v>364</v>
      </c>
    </row>
    <row r="35" ht="31.5">
      <c r="A35" s="87" t="s">
        <v>365</v>
      </c>
    </row>
    <row r="36" ht="78.75">
      <c r="A36" s="87" t="s">
        <v>366</v>
      </c>
    </row>
    <row r="37" ht="141.75">
      <c r="A37" s="97" t="s">
        <v>367</v>
      </c>
    </row>
    <row r="38" ht="15.75">
      <c r="A38" s="87"/>
    </row>
    <row r="39" ht="15.75">
      <c r="A39" s="86" t="s">
        <v>309</v>
      </c>
    </row>
    <row r="40" ht="15.75">
      <c r="A40" s="86"/>
    </row>
    <row r="41" ht="94.5">
      <c r="A41" s="96" t="s">
        <v>368</v>
      </c>
    </row>
    <row r="42" ht="15.75">
      <c r="A42" s="97"/>
    </row>
    <row r="43" ht="78.75">
      <c r="A43" s="88" t="s">
        <v>310</v>
      </c>
    </row>
    <row r="44" ht="63">
      <c r="A44" s="88" t="s">
        <v>311</v>
      </c>
    </row>
    <row r="45" ht="78.75">
      <c r="A45" s="88" t="s">
        <v>312</v>
      </c>
    </row>
    <row r="46" ht="78.75">
      <c r="A46" s="88" t="s">
        <v>313</v>
      </c>
    </row>
    <row r="47" ht="31.5">
      <c r="A47" s="88" t="s">
        <v>314</v>
      </c>
    </row>
    <row r="48" ht="63">
      <c r="A48" s="88" t="s">
        <v>315</v>
      </c>
    </row>
    <row r="49" ht="47.25">
      <c r="A49" s="97" t="s">
        <v>316</v>
      </c>
    </row>
    <row r="50" ht="94.5">
      <c r="A50" s="107" t="s">
        <v>328</v>
      </c>
    </row>
    <row r="51" ht="15.75">
      <c r="A51" s="106" t="s">
        <v>329</v>
      </c>
    </row>
    <row r="52" ht="15.75">
      <c r="A52" s="98"/>
    </row>
    <row r="53" ht="63">
      <c r="A53" s="86" t="s">
        <v>317</v>
      </c>
    </row>
    <row r="54" ht="15.75">
      <c r="A54" s="86"/>
    </row>
    <row r="55" ht="94.5">
      <c r="A55" s="87" t="s">
        <v>370</v>
      </c>
    </row>
    <row r="56" ht="15.75">
      <c r="A56" s="87"/>
    </row>
    <row r="57" ht="47.25">
      <c r="A57" s="86" t="s">
        <v>318</v>
      </c>
    </row>
    <row r="58" ht="15.75">
      <c r="A58" s="87"/>
    </row>
    <row r="59" ht="94.5">
      <c r="A59" s="87" t="s">
        <v>369</v>
      </c>
    </row>
    <row r="60" ht="15.75">
      <c r="A60" s="87"/>
    </row>
    <row r="61" ht="15.75">
      <c r="A61" s="86" t="s">
        <v>319</v>
      </c>
    </row>
    <row r="62" ht="15.75">
      <c r="A62" s="86"/>
    </row>
    <row r="63" ht="57.75" customHeight="1">
      <c r="A63" s="88" t="s">
        <v>371</v>
      </c>
    </row>
    <row r="64" ht="15.75">
      <c r="A64" s="87"/>
    </row>
    <row r="65" ht="31.5">
      <c r="A65" s="86" t="s">
        <v>372</v>
      </c>
    </row>
    <row r="66" ht="15.75">
      <c r="A66" s="86"/>
    </row>
    <row r="67" ht="47.25">
      <c r="A67" s="87" t="s">
        <v>320</v>
      </c>
    </row>
    <row r="68" ht="78.75">
      <c r="A68" s="89" t="s">
        <v>321</v>
      </c>
    </row>
    <row r="69" ht="78.75">
      <c r="A69" s="87" t="s">
        <v>0</v>
      </c>
    </row>
    <row r="70" ht="63">
      <c r="A70" s="89" t="s">
        <v>1</v>
      </c>
    </row>
    <row r="71" ht="15.75">
      <c r="A71" s="89"/>
    </row>
    <row r="72" ht="15.75">
      <c r="A72" s="94" t="s">
        <v>373</v>
      </c>
    </row>
    <row r="73" ht="15.75">
      <c r="A73" s="89"/>
    </row>
    <row r="74" ht="78.75">
      <c r="A74" s="89" t="s">
        <v>374</v>
      </c>
    </row>
    <row r="75" ht="78.75">
      <c r="A75" s="89" t="s">
        <v>375</v>
      </c>
    </row>
    <row r="76" ht="63">
      <c r="A76" s="89" t="s">
        <v>376</v>
      </c>
    </row>
    <row r="77" ht="15.75">
      <c r="A77" s="89"/>
    </row>
    <row r="78" ht="15.75">
      <c r="A78" s="94" t="s">
        <v>2</v>
      </c>
    </row>
    <row r="79" ht="15.75">
      <c r="A79" s="89"/>
    </row>
    <row r="80" ht="47.25">
      <c r="A80" s="89" t="s">
        <v>377</v>
      </c>
    </row>
    <row r="81" ht="15.75">
      <c r="A81" s="89"/>
    </row>
    <row r="82" ht="15.75">
      <c r="A82" s="86" t="s">
        <v>3</v>
      </c>
    </row>
    <row r="83" ht="15.75">
      <c r="A83" s="86"/>
    </row>
    <row r="84" ht="47.25">
      <c r="A84" s="87" t="s">
        <v>378</v>
      </c>
    </row>
    <row r="85" ht="31.5">
      <c r="A85" s="87" t="s">
        <v>242</v>
      </c>
    </row>
    <row r="86" ht="15.75">
      <c r="A86" s="87"/>
    </row>
    <row r="87" ht="15.75">
      <c r="A87" s="86" t="s">
        <v>4</v>
      </c>
    </row>
    <row r="88" ht="15.75">
      <c r="A88" s="86"/>
    </row>
    <row r="89" ht="31.5">
      <c r="A89" s="87" t="s">
        <v>5</v>
      </c>
    </row>
    <row r="90" ht="31.5">
      <c r="A90" s="87" t="s">
        <v>379</v>
      </c>
    </row>
    <row r="91" ht="31.5">
      <c r="A91" s="87" t="s">
        <v>380</v>
      </c>
    </row>
    <row r="92" ht="31.5">
      <c r="A92" s="87" t="s">
        <v>381</v>
      </c>
    </row>
    <row r="93" ht="31.5">
      <c r="A93" s="87" t="s">
        <v>7</v>
      </c>
    </row>
    <row r="94" ht="15.75">
      <c r="A94" s="87" t="s">
        <v>396</v>
      </c>
    </row>
    <row r="95" ht="15.75">
      <c r="A95" s="87" t="s">
        <v>397</v>
      </c>
    </row>
    <row r="96" ht="15.75">
      <c r="A96" s="87" t="s">
        <v>398</v>
      </c>
    </row>
    <row r="97" ht="15.75">
      <c r="A97" s="87" t="s">
        <v>6</v>
      </c>
    </row>
    <row r="98" ht="15.75">
      <c r="A98" s="87" t="s">
        <v>382</v>
      </c>
    </row>
    <row r="99" ht="15.75">
      <c r="A99" s="87" t="s">
        <v>383</v>
      </c>
    </row>
    <row r="100" ht="15.75">
      <c r="A100" s="87" t="s">
        <v>384</v>
      </c>
    </row>
    <row r="101" ht="15.75">
      <c r="A101" s="87"/>
    </row>
    <row r="102" ht="15.75">
      <c r="A102" s="95" t="s">
        <v>128</v>
      </c>
    </row>
    <row r="103" ht="15.75">
      <c r="A103" s="95"/>
    </row>
    <row r="104" ht="15.75">
      <c r="A104" s="85" t="s">
        <v>129</v>
      </c>
    </row>
    <row r="105" ht="15.75">
      <c r="A105" s="85"/>
    </row>
    <row r="106" ht="15.75">
      <c r="A106" s="110"/>
    </row>
    <row r="107" ht="15.75">
      <c r="A107" s="109" t="s">
        <v>385</v>
      </c>
    </row>
    <row r="108" ht="15.75">
      <c r="A108" s="86"/>
    </row>
    <row r="109" ht="63">
      <c r="A109" s="87" t="s">
        <v>386</v>
      </c>
    </row>
    <row r="110" ht="15.75">
      <c r="A110" s="87"/>
    </row>
    <row r="111" ht="15.75">
      <c r="A111" s="90"/>
    </row>
    <row r="112" ht="15.75">
      <c r="A112" s="87" t="s">
        <v>243</v>
      </c>
    </row>
    <row r="113" ht="15.75">
      <c r="A113" s="90"/>
    </row>
    <row r="114" ht="15.75">
      <c r="A114" s="90"/>
    </row>
    <row r="115" ht="15.75">
      <c r="A115" s="90"/>
    </row>
    <row r="116" ht="15.75">
      <c r="A116" s="90"/>
    </row>
    <row r="117" ht="15.75">
      <c r="A117" s="90"/>
    </row>
    <row r="118" ht="15.75">
      <c r="A118" s="90"/>
    </row>
    <row r="119" ht="15.75">
      <c r="A119" s="90"/>
    </row>
    <row r="120" ht="15.75">
      <c r="A120" s="90"/>
    </row>
    <row r="121" ht="15.75">
      <c r="A121" s="90"/>
    </row>
    <row r="122" ht="15.75">
      <c r="A122" s="90"/>
    </row>
    <row r="123" ht="15.75">
      <c r="A123" s="82"/>
    </row>
    <row r="124" ht="15.75">
      <c r="A124" s="91"/>
    </row>
    <row r="125" ht="15.75">
      <c r="A125" s="90"/>
    </row>
    <row r="126" ht="15.75">
      <c r="A126" s="90"/>
    </row>
    <row r="127" ht="15.75">
      <c r="A127" s="90"/>
    </row>
    <row r="128" ht="15.75">
      <c r="A128" s="90"/>
    </row>
    <row r="129" ht="15.75">
      <c r="A129" s="90"/>
    </row>
    <row r="130" ht="15.75">
      <c r="A130" s="91"/>
    </row>
    <row r="131" ht="15.75">
      <c r="A131" s="91"/>
    </row>
    <row r="132" ht="15.75">
      <c r="A132" s="92"/>
    </row>
    <row r="133" ht="15.75">
      <c r="A133" s="90"/>
    </row>
    <row r="134" ht="15.75">
      <c r="A134" s="90"/>
    </row>
    <row r="135" ht="15.75">
      <c r="A135" s="90"/>
    </row>
    <row r="136" ht="15.75">
      <c r="A136" s="90"/>
    </row>
    <row r="137" ht="15.75">
      <c r="A137" s="90"/>
    </row>
    <row r="138" ht="15.75">
      <c r="A138" s="91"/>
    </row>
    <row r="139" ht="15.75">
      <c r="A139" s="91"/>
    </row>
    <row r="140" ht="15.75">
      <c r="A140" s="82"/>
    </row>
    <row r="141" ht="15.75">
      <c r="A141" s="91"/>
    </row>
    <row r="142" ht="15.75">
      <c r="A142" s="90"/>
    </row>
    <row r="143" ht="15.75">
      <c r="A143" s="90"/>
    </row>
    <row r="144" ht="15.75">
      <c r="A144" s="90"/>
    </row>
    <row r="145" ht="15.75">
      <c r="A145" s="90"/>
    </row>
    <row r="146" ht="15.75">
      <c r="A146" s="90"/>
    </row>
    <row r="147" ht="15.75">
      <c r="A147" s="91"/>
    </row>
    <row r="148" ht="15.75">
      <c r="A148" s="91"/>
    </row>
    <row r="149" ht="15.75">
      <c r="A149" s="92"/>
    </row>
    <row r="150" ht="15.75">
      <c r="A150" s="90"/>
    </row>
    <row r="151" ht="15.75">
      <c r="A151" s="90"/>
    </row>
    <row r="152" ht="15.75">
      <c r="A152" s="90"/>
    </row>
    <row r="153" ht="15.75">
      <c r="A153" s="90"/>
    </row>
    <row r="154" ht="15.75">
      <c r="A154" s="90"/>
    </row>
    <row r="155" ht="15.75">
      <c r="A155" s="90"/>
    </row>
    <row r="156" ht="15.75">
      <c r="A156" s="90"/>
    </row>
    <row r="157" ht="15.75">
      <c r="A157" s="90"/>
    </row>
    <row r="158" ht="15.75">
      <c r="A158" s="91"/>
    </row>
    <row r="159" ht="15.75">
      <c r="A159" s="91"/>
    </row>
    <row r="160" ht="15.75">
      <c r="A160" s="92"/>
    </row>
    <row r="161" ht="15.75">
      <c r="A161" s="90"/>
    </row>
    <row r="162" ht="15.75">
      <c r="A162" s="90"/>
    </row>
    <row r="163" ht="15.75">
      <c r="A163" s="90"/>
    </row>
    <row r="164" ht="15.75">
      <c r="A164" s="90"/>
    </row>
    <row r="165" ht="15.75">
      <c r="A165" s="90"/>
    </row>
    <row r="166" ht="15.75">
      <c r="A166" s="91"/>
    </row>
    <row r="167" ht="15.75">
      <c r="A167" s="91"/>
    </row>
    <row r="168" ht="15.75">
      <c r="A168" s="91"/>
    </row>
    <row r="169" ht="15.75">
      <c r="A169" s="91"/>
    </row>
    <row r="170" ht="15.75">
      <c r="A170" s="91"/>
    </row>
    <row r="171" ht="15.75">
      <c r="A171" s="91"/>
    </row>
    <row r="172" ht="15.75">
      <c r="A172" s="91"/>
    </row>
    <row r="173" ht="15.75">
      <c r="A173" s="91"/>
    </row>
    <row r="174" ht="15.75">
      <c r="A174" s="91"/>
    </row>
    <row r="175" ht="15.75">
      <c r="A175" s="91"/>
    </row>
    <row r="176" ht="15.75">
      <c r="A176" s="91"/>
    </row>
    <row r="177" ht="15.75">
      <c r="A177" s="91"/>
    </row>
    <row r="178" ht="15.75">
      <c r="A178" s="91"/>
    </row>
    <row r="179" ht="15.75">
      <c r="A179" s="91"/>
    </row>
    <row r="180" ht="15.75">
      <c r="A180" s="91"/>
    </row>
  </sheetData>
  <sheetProtection/>
  <printOptions/>
  <pageMargins left="0.6692913385826772" right="0.35433070866141736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2"/>
  <sheetViews>
    <sheetView zoomScalePageLayoutView="0" workbookViewId="0" topLeftCell="A19">
      <selection activeCell="A3" sqref="A3:IV3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6" ht="15">
      <c r="A1" s="130" t="s">
        <v>59</v>
      </c>
      <c r="B1" s="130"/>
      <c r="C1" s="130"/>
      <c r="D1" s="130"/>
      <c r="E1" s="130"/>
      <c r="F1" s="130"/>
    </row>
    <row r="2" spans="1:6" ht="15.75" customHeight="1">
      <c r="A2" s="131" t="s">
        <v>399</v>
      </c>
      <c r="B2" s="131"/>
      <c r="C2" s="131"/>
      <c r="D2" s="131"/>
      <c r="E2" s="131"/>
      <c r="F2" s="131"/>
    </row>
    <row r="3" spans="1:6" s="103" customFormat="1" ht="15.75" customHeight="1">
      <c r="A3" s="132" t="s">
        <v>402</v>
      </c>
      <c r="B3" s="132"/>
      <c r="C3" s="132"/>
      <c r="D3" s="132"/>
      <c r="E3" s="132"/>
      <c r="F3" s="132"/>
    </row>
    <row r="4" spans="1:6" ht="15">
      <c r="A4" s="10"/>
      <c r="B4" s="10"/>
      <c r="C4" s="10"/>
      <c r="D4" s="10"/>
      <c r="E4" s="10"/>
      <c r="F4" s="10"/>
    </row>
    <row r="5" spans="1:6" ht="15">
      <c r="A5" s="10"/>
      <c r="B5" s="10"/>
      <c r="C5" s="10"/>
      <c r="D5" s="10"/>
      <c r="E5" s="10"/>
      <c r="F5" s="10"/>
    </row>
    <row r="6" spans="1:6" ht="14.25">
      <c r="A6" s="133" t="s">
        <v>272</v>
      </c>
      <c r="B6" s="133"/>
      <c r="C6" s="133"/>
      <c r="D6" s="133"/>
      <c r="E6" s="133"/>
      <c r="F6" s="133"/>
    </row>
    <row r="7" spans="1:6" ht="14.25">
      <c r="A7" s="133" t="s">
        <v>273</v>
      </c>
      <c r="B7" s="133"/>
      <c r="C7" s="133"/>
      <c r="D7" s="133"/>
      <c r="E7" s="133"/>
      <c r="F7" s="133"/>
    </row>
    <row r="8" spans="1:6" ht="15">
      <c r="A8" s="10"/>
      <c r="B8" s="10"/>
      <c r="C8" s="10"/>
      <c r="D8" s="10"/>
      <c r="E8" s="10"/>
      <c r="F8" s="10"/>
    </row>
    <row r="9" spans="1:6" ht="150">
      <c r="A9" s="12" t="s">
        <v>75</v>
      </c>
      <c r="B9" s="12" t="s">
        <v>207</v>
      </c>
      <c r="C9" s="12" t="s">
        <v>60</v>
      </c>
      <c r="D9" s="12" t="s">
        <v>182</v>
      </c>
      <c r="E9" s="12" t="s">
        <v>230</v>
      </c>
      <c r="F9" s="12" t="s">
        <v>274</v>
      </c>
    </row>
    <row r="10" spans="1:6" ht="15">
      <c r="A10" s="14"/>
      <c r="B10" s="16"/>
      <c r="C10" s="16"/>
      <c r="D10" s="16"/>
      <c r="E10" s="16"/>
      <c r="F10" s="16"/>
    </row>
    <row r="11" spans="1:6" ht="15">
      <c r="A11" s="17"/>
      <c r="B11" s="12">
        <v>1</v>
      </c>
      <c r="C11" s="12">
        <v>2</v>
      </c>
      <c r="D11" s="12">
        <v>5</v>
      </c>
      <c r="E11" s="12">
        <v>6</v>
      </c>
      <c r="F11" s="12"/>
    </row>
    <row r="12" spans="1:6" ht="29.25" customHeight="1">
      <c r="A12" s="18">
        <v>1</v>
      </c>
      <c r="B12" s="12" t="s">
        <v>231</v>
      </c>
      <c r="C12" s="16" t="s">
        <v>196</v>
      </c>
      <c r="D12" s="45">
        <f>-D21</f>
        <v>0</v>
      </c>
      <c r="E12" s="45">
        <f>-E21</f>
        <v>0</v>
      </c>
      <c r="F12" s="45">
        <f>-F21</f>
        <v>0</v>
      </c>
    </row>
    <row r="13" spans="1:9" ht="30.75" customHeight="1">
      <c r="A13" s="18">
        <v>2</v>
      </c>
      <c r="B13" s="12" t="s">
        <v>232</v>
      </c>
      <c r="C13" s="16" t="s">
        <v>197</v>
      </c>
      <c r="D13" s="46">
        <f>D14</f>
        <v>-4266861</v>
      </c>
      <c r="E13" s="46">
        <f aca="true" t="shared" si="0" ref="D13:F15">E14</f>
        <v>-3887813</v>
      </c>
      <c r="F13" s="46">
        <f t="shared" si="0"/>
        <v>-3771191</v>
      </c>
      <c r="H13" s="15"/>
      <c r="I13" s="15"/>
    </row>
    <row r="14" spans="1:6" ht="27.75" customHeight="1">
      <c r="A14" s="18">
        <v>3</v>
      </c>
      <c r="B14" s="12" t="s">
        <v>233</v>
      </c>
      <c r="C14" s="16" t="s">
        <v>198</v>
      </c>
      <c r="D14" s="46">
        <f t="shared" si="0"/>
        <v>-4266861</v>
      </c>
      <c r="E14" s="46">
        <f t="shared" si="0"/>
        <v>-3887813</v>
      </c>
      <c r="F14" s="46">
        <f t="shared" si="0"/>
        <v>-3771191</v>
      </c>
    </row>
    <row r="15" spans="1:6" ht="30.75" customHeight="1">
      <c r="A15" s="18">
        <v>4</v>
      </c>
      <c r="B15" s="12" t="s">
        <v>234</v>
      </c>
      <c r="C15" s="16" t="s">
        <v>199</v>
      </c>
      <c r="D15" s="46">
        <f t="shared" si="0"/>
        <v>-4266861</v>
      </c>
      <c r="E15" s="46">
        <f t="shared" si="0"/>
        <v>-3887813</v>
      </c>
      <c r="F15" s="46">
        <f t="shared" si="0"/>
        <v>-3771191</v>
      </c>
    </row>
    <row r="16" spans="1:6" ht="49.5" customHeight="1">
      <c r="A16" s="18">
        <v>5</v>
      </c>
      <c r="B16" s="12" t="s">
        <v>235</v>
      </c>
      <c r="C16" s="16" t="s">
        <v>200</v>
      </c>
      <c r="D16" s="46">
        <v>-4266861</v>
      </c>
      <c r="E16" s="46">
        <v>-3887813</v>
      </c>
      <c r="F16" s="46">
        <v>-3771191</v>
      </c>
    </row>
    <row r="17" spans="1:6" ht="35.25" customHeight="1">
      <c r="A17" s="18">
        <v>6</v>
      </c>
      <c r="B17" s="12" t="s">
        <v>236</v>
      </c>
      <c r="C17" s="16" t="s">
        <v>201</v>
      </c>
      <c r="D17" s="46">
        <f>D18</f>
        <v>4266861</v>
      </c>
      <c r="E17" s="46">
        <f>E18</f>
        <v>3887813</v>
      </c>
      <c r="F17" s="46">
        <f aca="true" t="shared" si="1" ref="E17:F19">F18</f>
        <v>3771191</v>
      </c>
    </row>
    <row r="18" spans="1:6" ht="30.75" customHeight="1">
      <c r="A18" s="18">
        <v>7</v>
      </c>
      <c r="B18" s="12" t="s">
        <v>237</v>
      </c>
      <c r="C18" s="16" t="s">
        <v>202</v>
      </c>
      <c r="D18" s="46">
        <f>D19</f>
        <v>4266861</v>
      </c>
      <c r="E18" s="46">
        <f>E19</f>
        <v>3887813</v>
      </c>
      <c r="F18" s="46">
        <f t="shared" si="1"/>
        <v>3771191</v>
      </c>
    </row>
    <row r="19" spans="1:6" ht="34.5" customHeight="1">
      <c r="A19" s="18">
        <v>8</v>
      </c>
      <c r="B19" s="12" t="s">
        <v>238</v>
      </c>
      <c r="C19" s="16" t="s">
        <v>203</v>
      </c>
      <c r="D19" s="46">
        <f>D20</f>
        <v>4266861</v>
      </c>
      <c r="E19" s="46">
        <f t="shared" si="1"/>
        <v>3887813</v>
      </c>
      <c r="F19" s="46">
        <f t="shared" si="1"/>
        <v>3771191</v>
      </c>
    </row>
    <row r="20" spans="1:6" ht="36" customHeight="1">
      <c r="A20" s="18">
        <v>9</v>
      </c>
      <c r="B20" s="12" t="s">
        <v>239</v>
      </c>
      <c r="C20" s="16" t="s">
        <v>204</v>
      </c>
      <c r="D20" s="46">
        <v>4266861</v>
      </c>
      <c r="E20" s="46">
        <v>3887813</v>
      </c>
      <c r="F20" s="46">
        <v>3771191</v>
      </c>
    </row>
    <row r="21" spans="1:6" ht="39" customHeight="1">
      <c r="A21" s="18">
        <v>10</v>
      </c>
      <c r="B21" s="12"/>
      <c r="C21" s="16" t="s">
        <v>63</v>
      </c>
      <c r="D21" s="45">
        <f>D20+D16</f>
        <v>0</v>
      </c>
      <c r="E21" s="45">
        <f>E20+E16</f>
        <v>0</v>
      </c>
      <c r="F21" s="45">
        <f>F20+F16</f>
        <v>0</v>
      </c>
    </row>
    <row r="22" spans="1:6" ht="14.25">
      <c r="A22" s="4"/>
      <c r="B22" s="4"/>
      <c r="C22" s="4"/>
      <c r="D22" s="4"/>
      <c r="E22" s="4"/>
      <c r="F22" s="4"/>
    </row>
  </sheetData>
  <sheetProtection/>
  <mergeCells count="5">
    <mergeCell ref="A1:F1"/>
    <mergeCell ref="A2:F2"/>
    <mergeCell ref="A3:F3"/>
    <mergeCell ref="A7:F7"/>
    <mergeCell ref="A6:F6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6.875" style="5" customWidth="1"/>
    <col min="2" max="2" width="15.875" style="5" customWidth="1"/>
    <col min="3" max="3" width="22.125" style="5" customWidth="1"/>
    <col min="4" max="4" width="71.125" style="5" customWidth="1"/>
    <col min="5" max="5" width="5.625" style="5" customWidth="1"/>
    <col min="6" max="6" width="9.125" style="5" hidden="1" customWidth="1"/>
    <col min="7" max="16384" width="9.00390625" style="5" customWidth="1"/>
  </cols>
  <sheetData>
    <row r="1" ht="12.75">
      <c r="D1" s="40" t="s">
        <v>180</v>
      </c>
    </row>
    <row r="2" ht="12.75">
      <c r="D2" s="40" t="s">
        <v>399</v>
      </c>
    </row>
    <row r="3" s="43" customFormat="1" ht="12.75">
      <c r="D3" s="127" t="s">
        <v>400</v>
      </c>
    </row>
    <row r="4" spans="1:11" ht="37.5" customHeight="1">
      <c r="A4" s="137" t="s">
        <v>181</v>
      </c>
      <c r="B4" s="137"/>
      <c r="C4" s="137"/>
      <c r="D4" s="137"/>
      <c r="K4" s="42"/>
    </row>
    <row r="5" spans="1:11" ht="20.25" customHeight="1">
      <c r="A5" s="137" t="s">
        <v>275</v>
      </c>
      <c r="B5" s="137"/>
      <c r="C5" s="137"/>
      <c r="D5" s="137"/>
      <c r="K5" s="42"/>
    </row>
    <row r="6" spans="1:11" ht="12.75">
      <c r="A6" s="41"/>
      <c r="K6" s="42"/>
    </row>
    <row r="7" spans="1:4" ht="12.75" customHeight="1">
      <c r="A7" s="135" t="s">
        <v>57</v>
      </c>
      <c r="B7" s="134" t="s">
        <v>276</v>
      </c>
      <c r="C7" s="135" t="s">
        <v>55</v>
      </c>
      <c r="D7" s="135" t="s">
        <v>56</v>
      </c>
    </row>
    <row r="8" spans="1:4" ht="36" customHeight="1">
      <c r="A8" s="136"/>
      <c r="B8" s="134"/>
      <c r="C8" s="136"/>
      <c r="D8" s="136"/>
    </row>
    <row r="9" spans="1:4" ht="12.75">
      <c r="A9" s="112">
        <v>1</v>
      </c>
      <c r="B9" s="112">
        <v>2</v>
      </c>
      <c r="C9" s="112">
        <v>3</v>
      </c>
      <c r="D9" s="112">
        <v>4</v>
      </c>
    </row>
    <row r="10" spans="1:4" ht="12.75" customHeight="1">
      <c r="A10" s="111">
        <v>1</v>
      </c>
      <c r="B10" s="111">
        <v>810</v>
      </c>
      <c r="C10" s="134" t="s">
        <v>96</v>
      </c>
      <c r="D10" s="134"/>
    </row>
    <row r="11" spans="1:8" ht="63.75">
      <c r="A11" s="27">
        <f>A10+1</f>
        <v>2</v>
      </c>
      <c r="B11" s="27">
        <v>810</v>
      </c>
      <c r="C11" s="39" t="s">
        <v>44</v>
      </c>
      <c r="D11" s="37" t="s">
        <v>18</v>
      </c>
      <c r="E11" s="43"/>
      <c r="F11" s="44"/>
      <c r="H11" s="44"/>
    </row>
    <row r="12" spans="1:8" ht="51">
      <c r="A12" s="27">
        <f aca="true" t="shared" si="0" ref="A12:A40">A11+1</f>
        <v>3</v>
      </c>
      <c r="B12" s="27">
        <v>810</v>
      </c>
      <c r="C12" s="39" t="s">
        <v>184</v>
      </c>
      <c r="D12" s="38" t="s">
        <v>185</v>
      </c>
      <c r="E12" s="43"/>
      <c r="F12" s="44"/>
      <c r="H12" s="44"/>
    </row>
    <row r="13" spans="1:7" ht="51">
      <c r="A13" s="27">
        <f t="shared" si="0"/>
        <v>4</v>
      </c>
      <c r="B13" s="27">
        <v>810</v>
      </c>
      <c r="C13" s="39" t="s">
        <v>267</v>
      </c>
      <c r="D13" s="32" t="s">
        <v>277</v>
      </c>
      <c r="G13" s="44"/>
    </row>
    <row r="14" spans="1:7" ht="25.5">
      <c r="A14" s="27">
        <f t="shared" si="0"/>
        <v>5</v>
      </c>
      <c r="B14" s="27">
        <v>810</v>
      </c>
      <c r="C14" s="39" t="s">
        <v>147</v>
      </c>
      <c r="D14" s="32" t="s">
        <v>149</v>
      </c>
      <c r="G14" s="44"/>
    </row>
    <row r="15" spans="1:4" ht="51">
      <c r="A15" s="27">
        <f t="shared" si="0"/>
        <v>6</v>
      </c>
      <c r="B15" s="27">
        <v>810</v>
      </c>
      <c r="C15" s="39" t="s">
        <v>222</v>
      </c>
      <c r="D15" s="38" t="s">
        <v>278</v>
      </c>
    </row>
    <row r="16" spans="1:4" ht="25.5">
      <c r="A16" s="27">
        <f t="shared" si="0"/>
        <v>7</v>
      </c>
      <c r="B16" s="27">
        <v>810</v>
      </c>
      <c r="C16" s="39" t="s">
        <v>28</v>
      </c>
      <c r="D16" s="38" t="s">
        <v>33</v>
      </c>
    </row>
    <row r="17" spans="1:4" ht="25.5">
      <c r="A17" s="27">
        <f t="shared" si="0"/>
        <v>8</v>
      </c>
      <c r="B17" s="27">
        <v>810</v>
      </c>
      <c r="C17" s="39" t="s">
        <v>51</v>
      </c>
      <c r="D17" s="38" t="s">
        <v>186</v>
      </c>
    </row>
    <row r="18" spans="1:4" ht="12.75">
      <c r="A18" s="27">
        <f t="shared" si="0"/>
        <v>9</v>
      </c>
      <c r="B18" s="27">
        <v>810</v>
      </c>
      <c r="C18" s="39" t="s">
        <v>29</v>
      </c>
      <c r="D18" s="38" t="s">
        <v>34</v>
      </c>
    </row>
    <row r="19" spans="1:4" ht="51.75" customHeight="1">
      <c r="A19" s="27">
        <f t="shared" si="0"/>
        <v>10</v>
      </c>
      <c r="B19" s="27">
        <v>810</v>
      </c>
      <c r="C19" s="39" t="s">
        <v>52</v>
      </c>
      <c r="D19" s="38" t="s">
        <v>223</v>
      </c>
    </row>
    <row r="20" spans="1:4" ht="41.25" customHeight="1">
      <c r="A20" s="27">
        <f t="shared" si="0"/>
        <v>11</v>
      </c>
      <c r="B20" s="27">
        <v>810</v>
      </c>
      <c r="C20" s="39" t="s">
        <v>30</v>
      </c>
      <c r="D20" s="38" t="s">
        <v>35</v>
      </c>
    </row>
    <row r="21" spans="1:4" ht="42.75" customHeight="1">
      <c r="A21" s="27">
        <f t="shared" si="0"/>
        <v>12</v>
      </c>
      <c r="B21" s="27">
        <v>810</v>
      </c>
      <c r="C21" s="39" t="s">
        <v>31</v>
      </c>
      <c r="D21" s="38" t="s">
        <v>36</v>
      </c>
    </row>
    <row r="22" spans="1:4" ht="27" customHeight="1">
      <c r="A22" s="27">
        <f t="shared" si="0"/>
        <v>13</v>
      </c>
      <c r="B22" s="27">
        <v>810</v>
      </c>
      <c r="C22" s="39" t="s">
        <v>32</v>
      </c>
      <c r="D22" s="38" t="s">
        <v>37</v>
      </c>
    </row>
    <row r="23" spans="1:4" ht="38.25">
      <c r="A23" s="27">
        <f t="shared" si="0"/>
        <v>14</v>
      </c>
      <c r="B23" s="27">
        <v>810</v>
      </c>
      <c r="C23" s="39" t="s">
        <v>53</v>
      </c>
      <c r="D23" s="38" t="s">
        <v>279</v>
      </c>
    </row>
    <row r="24" spans="1:4" ht="25.5">
      <c r="A24" s="27">
        <f t="shared" si="0"/>
        <v>15</v>
      </c>
      <c r="B24" s="27">
        <v>810</v>
      </c>
      <c r="C24" s="39" t="s">
        <v>54</v>
      </c>
      <c r="D24" s="38" t="s">
        <v>187</v>
      </c>
    </row>
    <row r="25" spans="1:4" ht="12.75">
      <c r="A25" s="27">
        <f t="shared" si="0"/>
        <v>16</v>
      </c>
      <c r="B25" s="27">
        <v>810</v>
      </c>
      <c r="C25" s="39" t="s">
        <v>178</v>
      </c>
      <c r="D25" s="38" t="s">
        <v>224</v>
      </c>
    </row>
    <row r="26" spans="1:4" ht="12.75">
      <c r="A26" s="27">
        <f t="shared" si="0"/>
        <v>17</v>
      </c>
      <c r="B26" s="27">
        <v>810</v>
      </c>
      <c r="C26" s="39" t="s">
        <v>179</v>
      </c>
      <c r="D26" s="38" t="s">
        <v>225</v>
      </c>
    </row>
    <row r="27" spans="1:4" ht="25.5">
      <c r="A27" s="27">
        <f t="shared" si="0"/>
        <v>18</v>
      </c>
      <c r="B27" s="27">
        <v>810</v>
      </c>
      <c r="C27" s="39" t="s">
        <v>280</v>
      </c>
      <c r="D27" s="38" t="s">
        <v>226</v>
      </c>
    </row>
    <row r="28" spans="1:4" ht="25.5">
      <c r="A28" s="27">
        <f t="shared" si="0"/>
        <v>19</v>
      </c>
      <c r="B28" s="27">
        <v>810</v>
      </c>
      <c r="C28" s="39" t="s">
        <v>281</v>
      </c>
      <c r="D28" s="32" t="s">
        <v>227</v>
      </c>
    </row>
    <row r="29" spans="1:4" ht="38.25">
      <c r="A29" s="27">
        <f t="shared" si="0"/>
        <v>20</v>
      </c>
      <c r="B29" s="27">
        <v>810</v>
      </c>
      <c r="C29" s="39" t="s">
        <v>282</v>
      </c>
      <c r="D29" s="36" t="s">
        <v>283</v>
      </c>
    </row>
    <row r="30" spans="1:11" ht="25.5">
      <c r="A30" s="27">
        <f t="shared" si="0"/>
        <v>21</v>
      </c>
      <c r="B30" s="27">
        <v>810</v>
      </c>
      <c r="C30" s="39" t="s">
        <v>284</v>
      </c>
      <c r="D30" s="38" t="s">
        <v>188</v>
      </c>
      <c r="J30" s="42"/>
      <c r="K30" s="42"/>
    </row>
    <row r="31" spans="1:4" ht="25.5">
      <c r="A31" s="27">
        <f t="shared" si="0"/>
        <v>22</v>
      </c>
      <c r="B31" s="27">
        <v>810</v>
      </c>
      <c r="C31" s="39" t="s">
        <v>285</v>
      </c>
      <c r="D31" s="38" t="s">
        <v>228</v>
      </c>
    </row>
    <row r="32" spans="1:4" ht="51">
      <c r="A32" s="27">
        <f t="shared" si="0"/>
        <v>23</v>
      </c>
      <c r="B32" s="27">
        <v>810</v>
      </c>
      <c r="C32" s="65" t="s">
        <v>330</v>
      </c>
      <c r="D32" s="38" t="s">
        <v>331</v>
      </c>
    </row>
    <row r="33" spans="1:4" ht="66" customHeight="1">
      <c r="A33" s="27">
        <f t="shared" si="0"/>
        <v>24</v>
      </c>
      <c r="B33" s="27">
        <v>810</v>
      </c>
      <c r="C33" s="65" t="s">
        <v>332</v>
      </c>
      <c r="D33" s="38" t="s">
        <v>333</v>
      </c>
    </row>
    <row r="34" spans="1:4" ht="63.75">
      <c r="A34" s="27">
        <f t="shared" si="0"/>
        <v>25</v>
      </c>
      <c r="B34" s="27">
        <v>810</v>
      </c>
      <c r="C34" s="65" t="s">
        <v>334</v>
      </c>
      <c r="D34" s="38" t="s">
        <v>335</v>
      </c>
    </row>
    <row r="35" spans="1:4" ht="64.5" customHeight="1">
      <c r="A35" s="27">
        <f t="shared" si="0"/>
        <v>26</v>
      </c>
      <c r="B35" s="27">
        <v>810</v>
      </c>
      <c r="C35" s="65" t="s">
        <v>336</v>
      </c>
      <c r="D35" s="36" t="s">
        <v>337</v>
      </c>
    </row>
    <row r="36" spans="1:4" ht="25.5">
      <c r="A36" s="27">
        <f t="shared" si="0"/>
        <v>27</v>
      </c>
      <c r="B36" s="27">
        <v>810</v>
      </c>
      <c r="C36" s="39" t="s">
        <v>286</v>
      </c>
      <c r="D36" s="35" t="s">
        <v>287</v>
      </c>
    </row>
    <row r="37" spans="1:4" ht="12.75">
      <c r="A37" s="27">
        <f t="shared" si="0"/>
        <v>28</v>
      </c>
      <c r="B37" s="27">
        <v>810</v>
      </c>
      <c r="C37" s="28" t="s">
        <v>288</v>
      </c>
      <c r="D37" s="35" t="s">
        <v>189</v>
      </c>
    </row>
    <row r="38" spans="1:4" ht="63.75">
      <c r="A38" s="27">
        <f t="shared" si="0"/>
        <v>29</v>
      </c>
      <c r="B38" s="27">
        <v>810</v>
      </c>
      <c r="C38" s="28" t="s">
        <v>289</v>
      </c>
      <c r="D38" s="35" t="s">
        <v>229</v>
      </c>
    </row>
    <row r="39" spans="1:4" ht="25.5">
      <c r="A39" s="27">
        <f t="shared" si="0"/>
        <v>30</v>
      </c>
      <c r="B39" s="27">
        <v>810</v>
      </c>
      <c r="C39" s="28" t="s">
        <v>290</v>
      </c>
      <c r="D39" s="22" t="s">
        <v>291</v>
      </c>
    </row>
    <row r="40" spans="1:4" s="41" customFormat="1" ht="25.5">
      <c r="A40" s="27">
        <f t="shared" si="0"/>
        <v>31</v>
      </c>
      <c r="B40" s="27">
        <v>810</v>
      </c>
      <c r="C40" s="28" t="s">
        <v>292</v>
      </c>
      <c r="D40" s="99" t="s">
        <v>38</v>
      </c>
    </row>
  </sheetData>
  <sheetProtection/>
  <mergeCells count="7">
    <mergeCell ref="B7:B8"/>
    <mergeCell ref="C7:C8"/>
    <mergeCell ref="D7:D8"/>
    <mergeCell ref="C10:D10"/>
    <mergeCell ref="A4:D4"/>
    <mergeCell ref="A5:D5"/>
    <mergeCell ref="A7:A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625" style="0" customWidth="1"/>
    <col min="5" max="6" width="9.125" style="0" hidden="1" customWidth="1"/>
  </cols>
  <sheetData>
    <row r="1" spans="1:9" ht="15.75">
      <c r="A1" s="130" t="s">
        <v>160</v>
      </c>
      <c r="B1" s="130"/>
      <c r="C1" s="130"/>
      <c r="D1" s="130"/>
      <c r="E1" s="7"/>
      <c r="F1" s="7"/>
      <c r="G1" s="7"/>
      <c r="H1" s="7"/>
      <c r="I1" s="7"/>
    </row>
    <row r="2" spans="1:9" ht="12.75">
      <c r="A2" s="131" t="s">
        <v>399</v>
      </c>
      <c r="B2" s="131"/>
      <c r="C2" s="131"/>
      <c r="D2" s="131"/>
      <c r="E2" s="131"/>
      <c r="F2" s="131"/>
      <c r="G2" s="8"/>
      <c r="H2" s="8"/>
      <c r="I2" s="8"/>
    </row>
    <row r="3" spans="1:9" s="103" customFormat="1" ht="15.75">
      <c r="A3" s="132" t="s">
        <v>403</v>
      </c>
      <c r="B3" s="132"/>
      <c r="C3" s="132"/>
      <c r="D3" s="132"/>
      <c r="E3" s="132"/>
      <c r="F3" s="132"/>
      <c r="G3" s="128"/>
      <c r="H3" s="128"/>
      <c r="I3" s="128"/>
    </row>
    <row r="4" spans="1:4" ht="12.75">
      <c r="A4" s="6"/>
      <c r="B4" s="5"/>
      <c r="C4" s="5"/>
      <c r="D4" s="5"/>
    </row>
    <row r="5" spans="1:4" ht="15.75">
      <c r="A5" s="138" t="s">
        <v>271</v>
      </c>
      <c r="B5" s="138"/>
      <c r="C5" s="138"/>
      <c r="D5" s="138"/>
    </row>
    <row r="6" spans="1:4" ht="15.75">
      <c r="A6" s="138" t="s">
        <v>387</v>
      </c>
      <c r="B6" s="138"/>
      <c r="C6" s="138"/>
      <c r="D6" s="138"/>
    </row>
    <row r="7" spans="1:4" ht="15.75">
      <c r="A7" s="1"/>
      <c r="B7" s="5"/>
      <c r="C7" s="5"/>
      <c r="D7" s="5"/>
    </row>
    <row r="8" spans="1:4" ht="33.75" customHeight="1">
      <c r="A8" s="139" t="s">
        <v>75</v>
      </c>
      <c r="B8" s="139" t="s">
        <v>80</v>
      </c>
      <c r="C8" s="139" t="s">
        <v>76</v>
      </c>
      <c r="D8" s="140" t="s">
        <v>77</v>
      </c>
    </row>
    <row r="9" spans="1:4" ht="13.5" customHeight="1" hidden="1" thickBot="1">
      <c r="A9" s="139"/>
      <c r="B9" s="139"/>
      <c r="C9" s="139"/>
      <c r="D9" s="140"/>
    </row>
    <row r="10" spans="1:4" ht="15">
      <c r="A10" s="2"/>
      <c r="B10" s="2">
        <v>1</v>
      </c>
      <c r="C10" s="2">
        <v>2</v>
      </c>
      <c r="D10" s="2">
        <v>3</v>
      </c>
    </row>
    <row r="11" spans="1:4" ht="33" customHeight="1">
      <c r="A11" s="2">
        <v>1</v>
      </c>
      <c r="B11" s="2">
        <v>810</v>
      </c>
      <c r="C11" s="11"/>
      <c r="D11" s="11" t="s">
        <v>246</v>
      </c>
    </row>
    <row r="12" spans="1:4" ht="30" customHeight="1">
      <c r="A12" s="2">
        <v>2</v>
      </c>
      <c r="B12" s="2">
        <v>810</v>
      </c>
      <c r="C12" s="13" t="s">
        <v>245</v>
      </c>
      <c r="D12" s="13" t="s">
        <v>78</v>
      </c>
    </row>
    <row r="13" spans="1:4" ht="48.75" customHeight="1">
      <c r="A13" s="2">
        <v>3</v>
      </c>
      <c r="B13" s="2">
        <v>810</v>
      </c>
      <c r="C13" s="13" t="s">
        <v>244</v>
      </c>
      <c r="D13" s="13" t="s">
        <v>79</v>
      </c>
    </row>
    <row r="14" ht="15.75">
      <c r="A14" s="1"/>
    </row>
  </sheetData>
  <sheetProtection/>
  <mergeCells count="9">
    <mergeCell ref="A6:D6"/>
    <mergeCell ref="A8:A9"/>
    <mergeCell ref="C8:C9"/>
    <mergeCell ref="D8:D9"/>
    <mergeCell ref="B8:B9"/>
    <mergeCell ref="A1:D1"/>
    <mergeCell ref="A5:D5"/>
    <mergeCell ref="A2:F2"/>
    <mergeCell ref="A3:F3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9"/>
  <sheetViews>
    <sheetView zoomScalePageLayoutView="0" workbookViewId="0" topLeftCell="A19">
      <selection activeCell="B14" sqref="B14"/>
    </sheetView>
  </sheetViews>
  <sheetFormatPr defaultColWidth="9.00390625" defaultRowHeight="12.75"/>
  <cols>
    <col min="1" max="1" width="3.375" style="54" customWidth="1"/>
    <col min="2" max="2" width="27.875" style="55" customWidth="1"/>
    <col min="3" max="3" width="47.875" style="54" customWidth="1"/>
    <col min="4" max="6" width="12.25390625" style="54" customWidth="1"/>
    <col min="7" max="7" width="14.75390625" style="54" customWidth="1"/>
    <col min="8" max="16384" width="9.00390625" style="54" customWidth="1"/>
  </cols>
  <sheetData>
    <row r="1" spans="1:7" ht="12.75" customHeight="1">
      <c r="A1" s="30" t="s">
        <v>62</v>
      </c>
      <c r="B1" s="41"/>
      <c r="C1" s="30"/>
      <c r="D1" s="131" t="s">
        <v>406</v>
      </c>
      <c r="E1" s="131"/>
      <c r="F1" s="131"/>
      <c r="G1" s="30"/>
    </row>
    <row r="2" spans="1:7" ht="14.25" customHeight="1">
      <c r="A2" s="131" t="s">
        <v>401</v>
      </c>
      <c r="B2" s="131"/>
      <c r="C2" s="131"/>
      <c r="D2" s="131"/>
      <c r="E2" s="131"/>
      <c r="F2" s="131"/>
      <c r="G2" s="30"/>
    </row>
    <row r="3" spans="1:7" s="64" customFormat="1" ht="13.5" customHeight="1">
      <c r="A3" s="132" t="s">
        <v>404</v>
      </c>
      <c r="B3" s="132"/>
      <c r="C3" s="132"/>
      <c r="D3" s="132"/>
      <c r="E3" s="132"/>
      <c r="F3" s="132"/>
      <c r="G3" s="129"/>
    </row>
    <row r="4" spans="1:6" ht="10.5" customHeight="1">
      <c r="A4" s="5"/>
      <c r="B4" s="41"/>
      <c r="C4" s="5"/>
      <c r="D4" s="5"/>
      <c r="E4" s="5"/>
      <c r="F4" s="5"/>
    </row>
    <row r="5" spans="1:7" ht="12.75">
      <c r="A5" s="143" t="s">
        <v>268</v>
      </c>
      <c r="B5" s="143"/>
      <c r="C5" s="143"/>
      <c r="D5" s="143"/>
      <c r="E5" s="143"/>
      <c r="F5" s="143"/>
      <c r="G5" s="113"/>
    </row>
    <row r="6" spans="1:6" ht="12.75">
      <c r="A6" s="5" t="s">
        <v>84</v>
      </c>
      <c r="B6" s="41"/>
      <c r="C6" s="5"/>
      <c r="D6" s="144" t="s">
        <v>205</v>
      </c>
      <c r="E6" s="144"/>
      <c r="F6" s="144"/>
    </row>
    <row r="7" spans="1:6" ht="30" customHeight="1">
      <c r="A7" s="145" t="s">
        <v>75</v>
      </c>
      <c r="B7" s="141" t="s">
        <v>85</v>
      </c>
      <c r="C7" s="141" t="s">
        <v>42</v>
      </c>
      <c r="D7" s="141" t="s">
        <v>40</v>
      </c>
      <c r="E7" s="141" t="s">
        <v>41</v>
      </c>
      <c r="F7" s="141" t="s">
        <v>269</v>
      </c>
    </row>
    <row r="8" spans="1:6" ht="45" customHeight="1">
      <c r="A8" s="145"/>
      <c r="B8" s="141"/>
      <c r="C8" s="141"/>
      <c r="D8" s="141"/>
      <c r="E8" s="141"/>
      <c r="F8" s="141"/>
    </row>
    <row r="9" spans="1:6" ht="12.75" customHeight="1">
      <c r="A9" s="20"/>
      <c r="B9" s="112">
        <v>1</v>
      </c>
      <c r="C9" s="112">
        <v>2</v>
      </c>
      <c r="D9" s="112">
        <v>3</v>
      </c>
      <c r="E9" s="112">
        <v>4</v>
      </c>
      <c r="F9" s="112">
        <v>5</v>
      </c>
    </row>
    <row r="10" spans="1:6" ht="17.25" customHeight="1">
      <c r="A10" s="27">
        <v>1</v>
      </c>
      <c r="B10" s="108" t="s">
        <v>86</v>
      </c>
      <c r="C10" s="31" t="s">
        <v>87</v>
      </c>
      <c r="D10" s="47">
        <f>D11+D14+D20+D26</f>
        <v>66669</v>
      </c>
      <c r="E10" s="47">
        <f>E11+E14+E20+E26</f>
        <v>68720</v>
      </c>
      <c r="F10" s="47">
        <f>F11+F14+F20+F26</f>
        <v>70688</v>
      </c>
    </row>
    <row r="11" spans="1:6" ht="20.25" customHeight="1">
      <c r="A11" s="27">
        <f>A10+1</f>
        <v>2</v>
      </c>
      <c r="B11" s="112" t="s">
        <v>88</v>
      </c>
      <c r="C11" s="20" t="s">
        <v>89</v>
      </c>
      <c r="D11" s="48">
        <f aca="true" t="shared" si="0" ref="D11:F12">D12</f>
        <v>6445</v>
      </c>
      <c r="E11" s="48">
        <f t="shared" si="0"/>
        <v>6696</v>
      </c>
      <c r="F11" s="48">
        <f t="shared" si="0"/>
        <v>6964</v>
      </c>
    </row>
    <row r="12" spans="1:6" ht="15.75" customHeight="1">
      <c r="A12" s="27">
        <f aca="true" t="shared" si="1" ref="A12:A45">A11+1</f>
        <v>3</v>
      </c>
      <c r="B12" s="112" t="s">
        <v>90</v>
      </c>
      <c r="C12" s="20" t="s">
        <v>91</v>
      </c>
      <c r="D12" s="48">
        <f t="shared" si="0"/>
        <v>6445</v>
      </c>
      <c r="E12" s="48">
        <f t="shared" si="0"/>
        <v>6696</v>
      </c>
      <c r="F12" s="48">
        <f t="shared" si="0"/>
        <v>6964</v>
      </c>
    </row>
    <row r="13" spans="1:6" ht="69" customHeight="1">
      <c r="A13" s="27">
        <f t="shared" si="1"/>
        <v>4</v>
      </c>
      <c r="B13" s="114" t="s">
        <v>155</v>
      </c>
      <c r="C13" s="20" t="s">
        <v>58</v>
      </c>
      <c r="D13" s="49">
        <v>6445</v>
      </c>
      <c r="E13" s="48">
        <v>6696</v>
      </c>
      <c r="F13" s="48">
        <v>6964</v>
      </c>
    </row>
    <row r="14" spans="1:6" ht="40.5" customHeight="1">
      <c r="A14" s="27">
        <f t="shared" si="1"/>
        <v>5</v>
      </c>
      <c r="B14" s="114" t="s">
        <v>190</v>
      </c>
      <c r="C14" s="24" t="s">
        <v>64</v>
      </c>
      <c r="D14" s="49">
        <f>D15</f>
        <v>50600</v>
      </c>
      <c r="E14" s="48">
        <f>E15</f>
        <v>52400</v>
      </c>
      <c r="F14" s="48">
        <f>F15</f>
        <v>54100</v>
      </c>
    </row>
    <row r="15" spans="1:6" ht="29.25" customHeight="1">
      <c r="A15" s="27">
        <f t="shared" si="1"/>
        <v>6</v>
      </c>
      <c r="B15" s="114" t="s">
        <v>191</v>
      </c>
      <c r="C15" s="24" t="s">
        <v>65</v>
      </c>
      <c r="D15" s="49">
        <f>D16+D17+D18+D19</f>
        <v>50600</v>
      </c>
      <c r="E15" s="48">
        <f>E16+E17+E18+E19</f>
        <v>52400</v>
      </c>
      <c r="F15" s="48">
        <f>F16+F17+F18+F19</f>
        <v>54100</v>
      </c>
    </row>
    <row r="16" spans="1:6" ht="76.5">
      <c r="A16" s="27">
        <f t="shared" si="1"/>
        <v>7</v>
      </c>
      <c r="B16" s="114" t="s">
        <v>192</v>
      </c>
      <c r="C16" s="29" t="s">
        <v>66</v>
      </c>
      <c r="D16" s="49">
        <v>23200</v>
      </c>
      <c r="E16" s="48">
        <v>24100</v>
      </c>
      <c r="F16" s="48">
        <v>25100</v>
      </c>
    </row>
    <row r="17" spans="1:6" ht="93.75" customHeight="1">
      <c r="A17" s="27">
        <f t="shared" si="1"/>
        <v>8</v>
      </c>
      <c r="B17" s="114" t="s">
        <v>193</v>
      </c>
      <c r="C17" s="29" t="s">
        <v>67</v>
      </c>
      <c r="D17" s="49">
        <v>100</v>
      </c>
      <c r="E17" s="48">
        <v>100</v>
      </c>
      <c r="F17" s="48">
        <v>100</v>
      </c>
    </row>
    <row r="18" spans="1:6" ht="89.25">
      <c r="A18" s="27">
        <f t="shared" si="1"/>
        <v>9</v>
      </c>
      <c r="B18" s="114" t="s">
        <v>194</v>
      </c>
      <c r="C18" s="29" t="s">
        <v>68</v>
      </c>
      <c r="D18" s="49">
        <v>30300</v>
      </c>
      <c r="E18" s="48">
        <v>31400</v>
      </c>
      <c r="F18" s="48">
        <v>32500</v>
      </c>
    </row>
    <row r="19" spans="1:6" ht="81.75" customHeight="1">
      <c r="A19" s="27">
        <f t="shared" si="1"/>
        <v>10</v>
      </c>
      <c r="B19" s="114" t="s">
        <v>195</v>
      </c>
      <c r="C19" s="29" t="s">
        <v>69</v>
      </c>
      <c r="D19" s="49">
        <v>-3000</v>
      </c>
      <c r="E19" s="48">
        <v>-3200</v>
      </c>
      <c r="F19" s="48">
        <v>-3600</v>
      </c>
    </row>
    <row r="20" spans="1:6" ht="17.25" customHeight="1">
      <c r="A20" s="27">
        <f t="shared" si="1"/>
        <v>11</v>
      </c>
      <c r="B20" s="112" t="s">
        <v>92</v>
      </c>
      <c r="C20" s="26" t="s">
        <v>156</v>
      </c>
      <c r="D20" s="48">
        <f>D21</f>
        <v>8524</v>
      </c>
      <c r="E20" s="48">
        <f>E21</f>
        <v>8524</v>
      </c>
      <c r="F20" s="48">
        <f>F21</f>
        <v>8524</v>
      </c>
    </row>
    <row r="21" spans="1:6" ht="12.75">
      <c r="A21" s="27">
        <f t="shared" si="1"/>
        <v>12</v>
      </c>
      <c r="B21" s="112" t="s">
        <v>157</v>
      </c>
      <c r="C21" s="23" t="s">
        <v>158</v>
      </c>
      <c r="D21" s="50">
        <f>D22+D24</f>
        <v>8524</v>
      </c>
      <c r="E21" s="50">
        <f>E22+E24</f>
        <v>8524</v>
      </c>
      <c r="F21" s="50">
        <f>F22+F24</f>
        <v>8524</v>
      </c>
    </row>
    <row r="22" spans="1:6" ht="17.25" customHeight="1">
      <c r="A22" s="27">
        <f t="shared" si="1"/>
        <v>13</v>
      </c>
      <c r="B22" s="112" t="s">
        <v>218</v>
      </c>
      <c r="C22" s="23" t="s">
        <v>217</v>
      </c>
      <c r="D22" s="50">
        <f>D23</f>
        <v>7640</v>
      </c>
      <c r="E22" s="50">
        <f>E23</f>
        <v>7640</v>
      </c>
      <c r="F22" s="50">
        <f>F23</f>
        <v>7640</v>
      </c>
    </row>
    <row r="23" spans="1:6" ht="33" customHeight="1">
      <c r="A23" s="27">
        <f t="shared" si="1"/>
        <v>14</v>
      </c>
      <c r="B23" s="112" t="s">
        <v>219</v>
      </c>
      <c r="C23" s="23" t="s">
        <v>220</v>
      </c>
      <c r="D23" s="50">
        <v>7640</v>
      </c>
      <c r="E23" s="50">
        <v>7640</v>
      </c>
      <c r="F23" s="50">
        <v>7640</v>
      </c>
    </row>
    <row r="24" spans="1:6" ht="15" customHeight="1">
      <c r="A24" s="27">
        <f t="shared" si="1"/>
        <v>15</v>
      </c>
      <c r="B24" s="112" t="s">
        <v>93</v>
      </c>
      <c r="C24" s="20" t="s">
        <v>94</v>
      </c>
      <c r="D24" s="48">
        <f>D25</f>
        <v>884</v>
      </c>
      <c r="E24" s="48">
        <f>E25</f>
        <v>884</v>
      </c>
      <c r="F24" s="48">
        <f>F25</f>
        <v>884</v>
      </c>
    </row>
    <row r="25" spans="1:6" ht="42" customHeight="1">
      <c r="A25" s="27">
        <f t="shared" si="1"/>
        <v>16</v>
      </c>
      <c r="B25" s="112" t="s">
        <v>95</v>
      </c>
      <c r="C25" s="20" t="s">
        <v>97</v>
      </c>
      <c r="D25" s="48">
        <v>884</v>
      </c>
      <c r="E25" s="48">
        <v>884</v>
      </c>
      <c r="F25" s="48">
        <v>884</v>
      </c>
    </row>
    <row r="26" spans="1:6" ht="15.75" customHeight="1">
      <c r="A26" s="27">
        <f t="shared" si="1"/>
        <v>17</v>
      </c>
      <c r="B26" s="112" t="s">
        <v>119</v>
      </c>
      <c r="C26" s="20" t="s">
        <v>120</v>
      </c>
      <c r="D26" s="48">
        <f aca="true" t="shared" si="2" ref="D26:F27">D27</f>
        <v>1100</v>
      </c>
      <c r="E26" s="48">
        <f>E27</f>
        <v>1100</v>
      </c>
      <c r="F26" s="48">
        <f t="shared" si="2"/>
        <v>1100</v>
      </c>
    </row>
    <row r="27" spans="1:6" ht="44.25" customHeight="1">
      <c r="A27" s="27">
        <f t="shared" si="1"/>
        <v>18</v>
      </c>
      <c r="B27" s="112" t="s">
        <v>247</v>
      </c>
      <c r="C27" s="21" t="s">
        <v>216</v>
      </c>
      <c r="D27" s="48">
        <f t="shared" si="2"/>
        <v>1100</v>
      </c>
      <c r="E27" s="48">
        <f>E28</f>
        <v>1100</v>
      </c>
      <c r="F27" s="48">
        <f>F28</f>
        <v>1100</v>
      </c>
    </row>
    <row r="28" spans="1:6" ht="93" customHeight="1">
      <c r="A28" s="27">
        <f t="shared" si="1"/>
        <v>19</v>
      </c>
      <c r="B28" s="112" t="s">
        <v>326</v>
      </c>
      <c r="C28" s="21" t="s">
        <v>327</v>
      </c>
      <c r="D28" s="48">
        <v>1100</v>
      </c>
      <c r="E28" s="48">
        <v>1100</v>
      </c>
      <c r="F28" s="48">
        <v>1100</v>
      </c>
    </row>
    <row r="29" spans="1:6" ht="17.25" customHeight="1">
      <c r="A29" s="27">
        <f>A28+1</f>
        <v>20</v>
      </c>
      <c r="B29" s="112" t="s">
        <v>121</v>
      </c>
      <c r="C29" s="31" t="s">
        <v>122</v>
      </c>
      <c r="D29" s="47">
        <f>D30</f>
        <v>4200192</v>
      </c>
      <c r="E29" s="47">
        <f>E30</f>
        <v>3819093</v>
      </c>
      <c r="F29" s="47">
        <f>F30</f>
        <v>3700503</v>
      </c>
    </row>
    <row r="30" spans="1:6" ht="42.75" customHeight="1">
      <c r="A30" s="27">
        <f t="shared" si="1"/>
        <v>21</v>
      </c>
      <c r="B30" s="27" t="s">
        <v>248</v>
      </c>
      <c r="C30" s="20" t="s">
        <v>123</v>
      </c>
      <c r="D30" s="48">
        <f>D31+D36+D42</f>
        <v>4200192</v>
      </c>
      <c r="E30" s="48">
        <f>E31+E36+E42</f>
        <v>3819093</v>
      </c>
      <c r="F30" s="48">
        <f>F31+F36+F42</f>
        <v>3700503</v>
      </c>
    </row>
    <row r="31" spans="1:6" ht="30.75" customHeight="1">
      <c r="A31" s="27">
        <f t="shared" si="1"/>
        <v>22</v>
      </c>
      <c r="B31" s="27" t="s">
        <v>294</v>
      </c>
      <c r="C31" s="22" t="s">
        <v>221</v>
      </c>
      <c r="D31" s="48">
        <f aca="true" t="shared" si="3" ref="D31:F32">D32</f>
        <v>2017425</v>
      </c>
      <c r="E31" s="48">
        <f t="shared" si="3"/>
        <v>2017425</v>
      </c>
      <c r="F31" s="48">
        <f t="shared" si="3"/>
        <v>2017425</v>
      </c>
    </row>
    <row r="32" spans="1:6" ht="28.5" customHeight="1">
      <c r="A32" s="27">
        <f t="shared" si="1"/>
        <v>23</v>
      </c>
      <c r="B32" s="27" t="s">
        <v>295</v>
      </c>
      <c r="C32" s="22" t="s">
        <v>159</v>
      </c>
      <c r="D32" s="48">
        <f>D33</f>
        <v>2017425</v>
      </c>
      <c r="E32" s="48">
        <f t="shared" si="3"/>
        <v>2017425</v>
      </c>
      <c r="F32" s="48">
        <f t="shared" si="3"/>
        <v>2017425</v>
      </c>
    </row>
    <row r="33" spans="1:6" ht="28.5" customHeight="1">
      <c r="A33" s="27">
        <f t="shared" si="1"/>
        <v>24</v>
      </c>
      <c r="B33" s="27" t="s">
        <v>296</v>
      </c>
      <c r="C33" s="22" t="s">
        <v>39</v>
      </c>
      <c r="D33" s="48">
        <f>D34+D35</f>
        <v>2017425</v>
      </c>
      <c r="E33" s="48">
        <f>E34+E35</f>
        <v>2017425</v>
      </c>
      <c r="F33" s="48">
        <f>F34+F35</f>
        <v>2017425</v>
      </c>
    </row>
    <row r="34" spans="1:6" ht="42" customHeight="1">
      <c r="A34" s="27">
        <f t="shared" si="1"/>
        <v>25</v>
      </c>
      <c r="B34" s="27" t="s">
        <v>297</v>
      </c>
      <c r="C34" s="22" t="s">
        <v>23</v>
      </c>
      <c r="D34" s="48">
        <v>44029</v>
      </c>
      <c r="E34" s="48">
        <v>44029</v>
      </c>
      <c r="F34" s="48">
        <v>44029</v>
      </c>
    </row>
    <row r="35" spans="1:6" ht="42" customHeight="1">
      <c r="A35" s="27">
        <f t="shared" si="1"/>
        <v>26</v>
      </c>
      <c r="B35" s="27" t="s">
        <v>298</v>
      </c>
      <c r="C35" s="22" t="s">
        <v>227</v>
      </c>
      <c r="D35" s="48">
        <v>1973396</v>
      </c>
      <c r="E35" s="48">
        <v>1973396</v>
      </c>
      <c r="F35" s="48">
        <v>1973396</v>
      </c>
    </row>
    <row r="36" spans="1:6" ht="38.25" customHeight="1">
      <c r="A36" s="27">
        <f t="shared" si="1"/>
        <v>27</v>
      </c>
      <c r="B36" s="112" t="s">
        <v>12</v>
      </c>
      <c r="C36" s="32" t="s">
        <v>81</v>
      </c>
      <c r="D36" s="47">
        <f>D37+D40</f>
        <v>42431.98</v>
      </c>
      <c r="E36" s="47">
        <f>E37+E40</f>
        <v>42944.68</v>
      </c>
      <c r="F36" s="47">
        <f>F37+F40</f>
        <v>223.58</v>
      </c>
    </row>
    <row r="37" spans="1:6" ht="42.75" customHeight="1">
      <c r="A37" s="27">
        <f t="shared" si="1"/>
        <v>28</v>
      </c>
      <c r="B37" s="112" t="s">
        <v>13</v>
      </c>
      <c r="C37" s="32" t="s">
        <v>83</v>
      </c>
      <c r="D37" s="48">
        <f>D39</f>
        <v>223.58</v>
      </c>
      <c r="E37" s="48">
        <f>E39</f>
        <v>223.58</v>
      </c>
      <c r="F37" s="48">
        <f>F39</f>
        <v>223.58</v>
      </c>
    </row>
    <row r="38" spans="1:6" ht="45.75" customHeight="1">
      <c r="A38" s="27">
        <f t="shared" si="1"/>
        <v>29</v>
      </c>
      <c r="B38" s="112" t="s">
        <v>14</v>
      </c>
      <c r="C38" s="32" t="s">
        <v>24</v>
      </c>
      <c r="D38" s="48">
        <f>D39</f>
        <v>223.58</v>
      </c>
      <c r="E38" s="48">
        <f>E39</f>
        <v>223.58</v>
      </c>
      <c r="F38" s="48">
        <f>F39</f>
        <v>223.58</v>
      </c>
    </row>
    <row r="39" spans="1:6" ht="45.75" customHeight="1">
      <c r="A39" s="27">
        <f t="shared" si="1"/>
        <v>30</v>
      </c>
      <c r="B39" s="112" t="s">
        <v>15</v>
      </c>
      <c r="C39" s="32" t="s">
        <v>25</v>
      </c>
      <c r="D39" s="51">
        <v>223.58</v>
      </c>
      <c r="E39" s="51">
        <v>223.58</v>
      </c>
      <c r="F39" s="48">
        <v>223.58</v>
      </c>
    </row>
    <row r="40" spans="1:6" ht="40.5" customHeight="1">
      <c r="A40" s="27">
        <v>31</v>
      </c>
      <c r="B40" s="112" t="s">
        <v>16</v>
      </c>
      <c r="C40" s="32" t="s">
        <v>82</v>
      </c>
      <c r="D40" s="48">
        <v>42208.4</v>
      </c>
      <c r="E40" s="48">
        <v>42721.1</v>
      </c>
      <c r="F40" s="48">
        <v>0</v>
      </c>
    </row>
    <row r="41" spans="1:6" ht="38.25">
      <c r="A41" s="27">
        <v>32</v>
      </c>
      <c r="B41" s="112" t="s">
        <v>17</v>
      </c>
      <c r="C41" s="32" t="s">
        <v>26</v>
      </c>
      <c r="D41" s="48">
        <v>42207</v>
      </c>
      <c r="E41" s="48">
        <f>38717.5+3490.9</f>
        <v>42208.4</v>
      </c>
      <c r="F41" s="48">
        <v>42721.1</v>
      </c>
    </row>
    <row r="42" spans="1:6" ht="12.75">
      <c r="A42" s="27">
        <v>33</v>
      </c>
      <c r="B42" s="108" t="s">
        <v>19</v>
      </c>
      <c r="C42" s="31" t="s">
        <v>124</v>
      </c>
      <c r="D42" s="47">
        <f aca="true" t="shared" si="4" ref="D42:F43">D43</f>
        <v>2140335.02</v>
      </c>
      <c r="E42" s="47">
        <f t="shared" si="4"/>
        <v>1758723.32</v>
      </c>
      <c r="F42" s="47">
        <f t="shared" si="4"/>
        <v>1682854.42</v>
      </c>
    </row>
    <row r="43" spans="1:6" ht="30.75" customHeight="1">
      <c r="A43" s="27">
        <v>34</v>
      </c>
      <c r="B43" s="27" t="s">
        <v>20</v>
      </c>
      <c r="C43" s="20" t="s">
        <v>125</v>
      </c>
      <c r="D43" s="48">
        <f t="shared" si="4"/>
        <v>2140335.02</v>
      </c>
      <c r="E43" s="48">
        <f t="shared" si="4"/>
        <v>1758723.32</v>
      </c>
      <c r="F43" s="48">
        <f t="shared" si="4"/>
        <v>1682854.42</v>
      </c>
    </row>
    <row r="44" spans="1:6" ht="31.5" customHeight="1">
      <c r="A44" s="27">
        <v>35</v>
      </c>
      <c r="B44" s="27" t="s">
        <v>21</v>
      </c>
      <c r="C44" s="20" t="s">
        <v>27</v>
      </c>
      <c r="D44" s="48">
        <f>D45+D46+D47</f>
        <v>2140335.02</v>
      </c>
      <c r="E44" s="48">
        <f>E45+E46+E47</f>
        <v>1758723.32</v>
      </c>
      <c r="F44" s="48">
        <f>F45+F46+F47</f>
        <v>1682854.42</v>
      </c>
    </row>
    <row r="45" spans="1:6" ht="42" customHeight="1">
      <c r="A45" s="27">
        <f t="shared" si="1"/>
        <v>36</v>
      </c>
      <c r="B45" s="27" t="s">
        <v>22</v>
      </c>
      <c r="C45" s="20" t="s">
        <v>228</v>
      </c>
      <c r="D45" s="48">
        <v>2063704.02</v>
      </c>
      <c r="E45" s="48">
        <v>1677881.32</v>
      </c>
      <c r="F45" s="48">
        <v>1678113.42</v>
      </c>
    </row>
    <row r="46" spans="1:6" s="64" customFormat="1" ht="108.75" customHeight="1">
      <c r="A46" s="28">
        <v>38</v>
      </c>
      <c r="B46" s="115" t="s">
        <v>338</v>
      </c>
      <c r="C46" s="21" t="s">
        <v>339</v>
      </c>
      <c r="D46" s="48">
        <v>3387</v>
      </c>
      <c r="E46" s="48">
        <v>4741</v>
      </c>
      <c r="F46" s="48">
        <v>4741</v>
      </c>
    </row>
    <row r="47" spans="1:6" s="64" customFormat="1" ht="104.25" customHeight="1">
      <c r="A47" s="28">
        <v>39</v>
      </c>
      <c r="B47" s="115" t="s">
        <v>340</v>
      </c>
      <c r="C47" s="116" t="s">
        <v>335</v>
      </c>
      <c r="D47" s="48">
        <v>73244</v>
      </c>
      <c r="E47" s="48">
        <v>76101</v>
      </c>
      <c r="F47" s="48">
        <v>0</v>
      </c>
    </row>
    <row r="48" spans="1:6" s="64" customFormat="1" ht="12.75">
      <c r="A48" s="28">
        <v>44</v>
      </c>
      <c r="B48" s="142" t="s">
        <v>98</v>
      </c>
      <c r="C48" s="142"/>
      <c r="D48" s="47">
        <f>D29+D10</f>
        <v>4266861</v>
      </c>
      <c r="E48" s="47">
        <f>E29+E10</f>
        <v>3887813</v>
      </c>
      <c r="F48" s="47">
        <f>F29+F10</f>
        <v>3771191</v>
      </c>
    </row>
    <row r="49" spans="1:6" ht="12.75">
      <c r="A49" s="27"/>
      <c r="B49" s="41"/>
      <c r="C49" s="5"/>
      <c r="D49" s="5"/>
      <c r="E49" s="5"/>
      <c r="F49" s="5"/>
    </row>
  </sheetData>
  <sheetProtection/>
  <mergeCells count="12">
    <mergeCell ref="B48:C48"/>
    <mergeCell ref="A5:F5"/>
    <mergeCell ref="D6:F6"/>
    <mergeCell ref="A7:A8"/>
    <mergeCell ref="D1:F1"/>
    <mergeCell ref="A2:F2"/>
    <mergeCell ref="A3:F3"/>
    <mergeCell ref="B7:B8"/>
    <mergeCell ref="C7:C8"/>
    <mergeCell ref="D7:D8"/>
    <mergeCell ref="E7:E8"/>
    <mergeCell ref="F7:F8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4" width="12.00390625" style="0" customWidth="1"/>
    <col min="5" max="5" width="13.875" style="0" customWidth="1"/>
    <col min="6" max="6" width="13.25390625" style="0" customWidth="1"/>
  </cols>
  <sheetData>
    <row r="1" spans="1:6" ht="12.75" customHeight="1">
      <c r="A1" s="130" t="s">
        <v>61</v>
      </c>
      <c r="B1" s="130"/>
      <c r="C1" s="130"/>
      <c r="D1" s="130"/>
      <c r="E1" s="130"/>
      <c r="F1" s="130"/>
    </row>
    <row r="2" spans="1:6" ht="14.25" customHeight="1">
      <c r="A2" s="131" t="s">
        <v>399</v>
      </c>
      <c r="B2" s="131"/>
      <c r="C2" s="131"/>
      <c r="D2" s="131"/>
      <c r="E2" s="131"/>
      <c r="F2" s="131"/>
    </row>
    <row r="3" spans="1:6" ht="14.25" customHeight="1">
      <c r="A3" s="131" t="s">
        <v>404</v>
      </c>
      <c r="B3" s="131"/>
      <c r="C3" s="131"/>
      <c r="D3" s="131"/>
      <c r="E3" s="131"/>
      <c r="F3" s="131"/>
    </row>
    <row r="4" ht="11.25" customHeight="1">
      <c r="A4" s="9"/>
    </row>
    <row r="5" spans="1:4" ht="15.75" customHeight="1">
      <c r="A5" s="148" t="s">
        <v>270</v>
      </c>
      <c r="B5" s="148"/>
      <c r="C5" s="148"/>
      <c r="D5" s="148"/>
    </row>
    <row r="6" spans="1:4" ht="33" customHeight="1">
      <c r="A6" s="148"/>
      <c r="B6" s="148"/>
      <c r="C6" s="148"/>
      <c r="D6" s="148"/>
    </row>
    <row r="7" spans="1:6" ht="15.75">
      <c r="A7" s="146" t="s">
        <v>205</v>
      </c>
      <c r="B7" s="146"/>
      <c r="C7" s="146"/>
      <c r="D7" s="146"/>
      <c r="E7" s="146"/>
      <c r="F7" s="146"/>
    </row>
    <row r="8" spans="1:6" ht="47.25" customHeight="1">
      <c r="A8" s="2" t="s">
        <v>206</v>
      </c>
      <c r="B8" s="12" t="s">
        <v>171</v>
      </c>
      <c r="C8" s="2" t="s">
        <v>150</v>
      </c>
      <c r="D8" s="2" t="s">
        <v>182</v>
      </c>
      <c r="E8" s="2" t="s">
        <v>230</v>
      </c>
      <c r="F8" s="2" t="s">
        <v>274</v>
      </c>
    </row>
    <row r="9" spans="1:6" ht="15">
      <c r="A9" s="2"/>
      <c r="B9" s="2">
        <v>1</v>
      </c>
      <c r="C9" s="2">
        <v>2</v>
      </c>
      <c r="D9" s="2">
        <v>3</v>
      </c>
      <c r="E9" s="2">
        <v>3</v>
      </c>
      <c r="F9" s="2">
        <v>3</v>
      </c>
    </row>
    <row r="10" spans="1:6" ht="15" customHeight="1">
      <c r="A10" s="2">
        <v>1</v>
      </c>
      <c r="B10" s="3" t="s">
        <v>151</v>
      </c>
      <c r="C10" s="19" t="s">
        <v>127</v>
      </c>
      <c r="D10" s="45">
        <f>D11+D12+D13+D14</f>
        <v>3576007.6</v>
      </c>
      <c r="E10" s="45">
        <f>E11+E12+E13+E14</f>
        <v>3351811.9</v>
      </c>
      <c r="F10" s="45">
        <f>F11+F12+F13+F14</f>
        <v>3260447</v>
      </c>
    </row>
    <row r="11" spans="1:6" ht="33" customHeight="1">
      <c r="A11" s="2">
        <f>A10+1</f>
        <v>2</v>
      </c>
      <c r="B11" s="3" t="s">
        <v>152</v>
      </c>
      <c r="C11" s="19" t="s">
        <v>134</v>
      </c>
      <c r="D11" s="126">
        <v>760551.32</v>
      </c>
      <c r="E11" s="52">
        <v>760551.32</v>
      </c>
      <c r="F11" s="52">
        <v>760551.32</v>
      </c>
    </row>
    <row r="12" spans="1:6" ht="42.75" customHeight="1">
      <c r="A12" s="2">
        <f aca="true" t="shared" si="0" ref="A12:A27">A11+1</f>
        <v>3</v>
      </c>
      <c r="B12" s="3" t="s">
        <v>153</v>
      </c>
      <c r="C12" s="19" t="s">
        <v>135</v>
      </c>
      <c r="D12" s="52">
        <v>2814232.7</v>
      </c>
      <c r="E12" s="52">
        <v>2590037</v>
      </c>
      <c r="F12" s="52">
        <v>2498672.1</v>
      </c>
    </row>
    <row r="13" spans="1:6" ht="15.75" customHeight="1">
      <c r="A13" s="2">
        <f t="shared" si="0"/>
        <v>4</v>
      </c>
      <c r="B13" s="3" t="s">
        <v>154</v>
      </c>
      <c r="C13" s="19" t="s">
        <v>136</v>
      </c>
      <c r="D13" s="52">
        <v>1000</v>
      </c>
      <c r="E13" s="52">
        <v>1000</v>
      </c>
      <c r="F13" s="52">
        <v>1000</v>
      </c>
    </row>
    <row r="14" spans="1:6" s="103" customFormat="1" ht="15.75" customHeight="1">
      <c r="A14" s="101">
        <f t="shared" si="0"/>
        <v>5</v>
      </c>
      <c r="B14" s="11" t="s">
        <v>163</v>
      </c>
      <c r="C14" s="102" t="s">
        <v>137</v>
      </c>
      <c r="D14" s="53">
        <v>223.58</v>
      </c>
      <c r="E14" s="53">
        <v>223.58</v>
      </c>
      <c r="F14" s="53">
        <v>223.58</v>
      </c>
    </row>
    <row r="15" spans="1:6" s="103" customFormat="1" ht="15.75" customHeight="1">
      <c r="A15" s="101">
        <f t="shared" si="0"/>
        <v>6</v>
      </c>
      <c r="B15" s="11" t="s">
        <v>164</v>
      </c>
      <c r="C15" s="102" t="s">
        <v>138</v>
      </c>
      <c r="D15" s="53">
        <f>D16</f>
        <v>42208.4</v>
      </c>
      <c r="E15" s="53">
        <f>E16</f>
        <v>42721.1</v>
      </c>
      <c r="F15" s="53">
        <f>F16</f>
        <v>0</v>
      </c>
    </row>
    <row r="16" spans="1:6" ht="15.75" customHeight="1">
      <c r="A16" s="2">
        <f t="shared" si="0"/>
        <v>7</v>
      </c>
      <c r="B16" s="3" t="s">
        <v>165</v>
      </c>
      <c r="C16" s="19" t="s">
        <v>139</v>
      </c>
      <c r="D16" s="53">
        <v>42208.4</v>
      </c>
      <c r="E16" s="53">
        <v>42721.1</v>
      </c>
      <c r="F16" s="53">
        <v>0</v>
      </c>
    </row>
    <row r="17" spans="1:6" ht="15.75" customHeight="1">
      <c r="A17" s="2">
        <f t="shared" si="0"/>
        <v>8</v>
      </c>
      <c r="B17" s="3" t="s">
        <v>166</v>
      </c>
      <c r="C17" s="19" t="s">
        <v>140</v>
      </c>
      <c r="D17" s="52">
        <f>D18+D19</f>
        <v>15556</v>
      </c>
      <c r="E17" s="52">
        <f>E18+E19</f>
        <v>16978</v>
      </c>
      <c r="F17" s="52">
        <f>F18+F19</f>
        <v>16978</v>
      </c>
    </row>
    <row r="18" spans="1:6" ht="15.75" customHeight="1">
      <c r="A18" s="2">
        <v>9</v>
      </c>
      <c r="B18" s="3" t="s">
        <v>341</v>
      </c>
      <c r="C18" s="19" t="s">
        <v>342</v>
      </c>
      <c r="D18" s="52">
        <v>3556</v>
      </c>
      <c r="E18" s="52">
        <v>4978</v>
      </c>
      <c r="F18" s="52">
        <v>4978</v>
      </c>
    </row>
    <row r="19" spans="1:6" ht="31.5" customHeight="1">
      <c r="A19" s="2">
        <v>10</v>
      </c>
      <c r="B19" s="3" t="s">
        <v>167</v>
      </c>
      <c r="C19" s="19" t="s">
        <v>141</v>
      </c>
      <c r="D19" s="52">
        <v>12000</v>
      </c>
      <c r="E19" s="52">
        <v>12000</v>
      </c>
      <c r="F19" s="52">
        <v>12000</v>
      </c>
    </row>
    <row r="20" spans="1:6" ht="16.5" customHeight="1">
      <c r="A20" s="2">
        <f t="shared" si="0"/>
        <v>11</v>
      </c>
      <c r="B20" s="3" t="s">
        <v>161</v>
      </c>
      <c r="C20" s="19" t="s">
        <v>130</v>
      </c>
      <c r="D20" s="52">
        <f>D21</f>
        <v>382383</v>
      </c>
      <c r="E20" s="52">
        <f>E21</f>
        <v>128401</v>
      </c>
      <c r="F20" s="52">
        <f>F21</f>
        <v>54500</v>
      </c>
    </row>
    <row r="21" spans="1:6" ht="15.75" customHeight="1">
      <c r="A21" s="2">
        <f t="shared" si="0"/>
        <v>12</v>
      </c>
      <c r="B21" s="3" t="s">
        <v>183</v>
      </c>
      <c r="C21" s="19" t="s">
        <v>142</v>
      </c>
      <c r="D21" s="52">
        <v>382383</v>
      </c>
      <c r="E21" s="52">
        <v>128401</v>
      </c>
      <c r="F21" s="52">
        <v>54500</v>
      </c>
    </row>
    <row r="22" spans="1:6" ht="15.75" customHeight="1">
      <c r="A22" s="2">
        <f t="shared" si="0"/>
        <v>13</v>
      </c>
      <c r="B22" s="3" t="s">
        <v>168</v>
      </c>
      <c r="C22" s="19" t="s">
        <v>143</v>
      </c>
      <c r="D22" s="52">
        <f>D23+D24</f>
        <v>99490</v>
      </c>
      <c r="E22" s="52">
        <f>E23+E24</f>
        <v>99490</v>
      </c>
      <c r="F22" s="52">
        <f>F23+F24</f>
        <v>99490</v>
      </c>
    </row>
    <row r="23" spans="1:6" ht="15.75" customHeight="1">
      <c r="A23" s="2">
        <v>14</v>
      </c>
      <c r="B23" s="3" t="s">
        <v>343</v>
      </c>
      <c r="C23" s="19" t="s">
        <v>322</v>
      </c>
      <c r="D23" s="52">
        <v>20000</v>
      </c>
      <c r="E23" s="52">
        <v>20000</v>
      </c>
      <c r="F23" s="52">
        <v>20000</v>
      </c>
    </row>
    <row r="24" spans="1:6" ht="15.75" customHeight="1">
      <c r="A24" s="2">
        <v>15</v>
      </c>
      <c r="B24" s="3" t="s">
        <v>169</v>
      </c>
      <c r="C24" s="19" t="s">
        <v>144</v>
      </c>
      <c r="D24" s="52">
        <v>79490</v>
      </c>
      <c r="E24" s="52">
        <v>79490</v>
      </c>
      <c r="F24" s="52">
        <v>79490</v>
      </c>
    </row>
    <row r="25" spans="1:6" ht="33" customHeight="1">
      <c r="A25" s="2">
        <f t="shared" si="0"/>
        <v>16</v>
      </c>
      <c r="B25" s="33" t="s">
        <v>115</v>
      </c>
      <c r="C25" s="19" t="s">
        <v>145</v>
      </c>
      <c r="D25" s="45">
        <f>D26</f>
        <v>151216</v>
      </c>
      <c r="E25" s="45">
        <f>E26</f>
        <v>151216</v>
      </c>
      <c r="F25" s="45">
        <f>F26</f>
        <v>151216</v>
      </c>
    </row>
    <row r="26" spans="1:6" ht="19.5" customHeight="1">
      <c r="A26" s="2">
        <f t="shared" si="0"/>
        <v>17</v>
      </c>
      <c r="B26" s="34" t="s">
        <v>170</v>
      </c>
      <c r="C26" s="19" t="s">
        <v>146</v>
      </c>
      <c r="D26" s="45">
        <v>151216</v>
      </c>
      <c r="E26" s="45">
        <v>151216</v>
      </c>
      <c r="F26" s="45">
        <v>151216</v>
      </c>
    </row>
    <row r="27" spans="1:6" ht="17.25" customHeight="1">
      <c r="A27" s="2">
        <f t="shared" si="0"/>
        <v>18</v>
      </c>
      <c r="B27" s="3" t="s">
        <v>177</v>
      </c>
      <c r="C27" s="19"/>
      <c r="D27" s="45"/>
      <c r="E27" s="45">
        <v>97195</v>
      </c>
      <c r="F27" s="45">
        <v>188560</v>
      </c>
    </row>
    <row r="28" spans="1:6" ht="17.25" customHeight="1">
      <c r="A28" s="147" t="s">
        <v>293</v>
      </c>
      <c r="B28" s="147"/>
      <c r="C28" s="19"/>
      <c r="D28" s="45">
        <f>D10+D17+D20+D22+D25+D15</f>
        <v>4266861</v>
      </c>
      <c r="E28" s="45">
        <f>E10+E17+E20+E22+E25+E15+E27</f>
        <v>3887813</v>
      </c>
      <c r="F28" s="45">
        <f>F10+F17+F20+F22+F25+F15+F27</f>
        <v>3771191</v>
      </c>
    </row>
    <row r="29" spans="4:6" ht="12.75">
      <c r="D29" s="104"/>
      <c r="E29" s="104"/>
      <c r="F29" s="104"/>
    </row>
    <row r="46" ht="102" customHeight="1"/>
  </sheetData>
  <sheetProtection/>
  <mergeCells count="6">
    <mergeCell ref="A7:F7"/>
    <mergeCell ref="A28:B28"/>
    <mergeCell ref="A1:F1"/>
    <mergeCell ref="A2:F2"/>
    <mergeCell ref="A3:F3"/>
    <mergeCell ref="A5:D6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15"/>
  <sheetViews>
    <sheetView zoomScalePageLayoutView="0" workbookViewId="0" topLeftCell="A1">
      <selection activeCell="G55" sqref="G55"/>
    </sheetView>
  </sheetViews>
  <sheetFormatPr defaultColWidth="9.00390625" defaultRowHeight="12.75"/>
  <cols>
    <col min="1" max="1" width="4.375" style="54" customWidth="1"/>
    <col min="2" max="2" width="31.375" style="54" customWidth="1"/>
    <col min="3" max="3" width="6.00390625" style="55" customWidth="1"/>
    <col min="4" max="4" width="5.875" style="55" customWidth="1"/>
    <col min="5" max="5" width="10.625" style="55" customWidth="1"/>
    <col min="6" max="6" width="5.875" style="55" customWidth="1"/>
    <col min="7" max="7" width="12.25390625" style="54" customWidth="1"/>
    <col min="8" max="8" width="12.125" style="54" customWidth="1"/>
    <col min="9" max="9" width="10.375" style="54" customWidth="1"/>
    <col min="10" max="13" width="5.875" style="54" customWidth="1"/>
    <col min="14" max="16384" width="9.00390625" style="54" customWidth="1"/>
  </cols>
  <sheetData>
    <row r="1" spans="4:9" ht="15">
      <c r="D1" s="130" t="s">
        <v>304</v>
      </c>
      <c r="E1" s="130"/>
      <c r="F1" s="130"/>
      <c r="G1" s="130"/>
      <c r="H1" s="130"/>
      <c r="I1" s="130"/>
    </row>
    <row r="2" spans="4:9" ht="12.75">
      <c r="D2" s="131" t="s">
        <v>399</v>
      </c>
      <c r="E2" s="131"/>
      <c r="F2" s="131"/>
      <c r="G2" s="131"/>
      <c r="H2" s="131"/>
      <c r="I2" s="131"/>
    </row>
    <row r="3" spans="4:9" ht="12.75">
      <c r="D3" s="131" t="s">
        <v>404</v>
      </c>
      <c r="E3" s="131"/>
      <c r="F3" s="131"/>
      <c r="G3" s="131"/>
      <c r="H3" s="131"/>
      <c r="I3" s="131"/>
    </row>
    <row r="4" spans="1:9" ht="12.75">
      <c r="A4" s="5"/>
      <c r="B4" s="5"/>
      <c r="C4" s="41"/>
      <c r="D4" s="41"/>
      <c r="E4" s="41"/>
      <c r="F4" s="56"/>
      <c r="G4" s="57"/>
      <c r="H4" s="57"/>
      <c r="I4" s="57"/>
    </row>
    <row r="5" spans="1:9" ht="12.75">
      <c r="A5" s="5"/>
      <c r="B5" s="5"/>
      <c r="C5" s="41"/>
      <c r="D5" s="41"/>
      <c r="E5" s="41"/>
      <c r="F5" s="41"/>
      <c r="G5" s="30"/>
      <c r="H5" s="30"/>
      <c r="I5" s="30"/>
    </row>
    <row r="6" spans="1:9" ht="12.75">
      <c r="A6" s="5"/>
      <c r="B6" s="5"/>
      <c r="C6" s="58"/>
      <c r="D6" s="58"/>
      <c r="E6" s="58"/>
      <c r="F6" s="41"/>
      <c r="G6" s="30"/>
      <c r="H6" s="30"/>
      <c r="I6" s="30"/>
    </row>
    <row r="7" spans="1:9" ht="13.5" customHeight="1">
      <c r="A7" s="149" t="s">
        <v>302</v>
      </c>
      <c r="B7" s="149"/>
      <c r="C7" s="149"/>
      <c r="D7" s="149"/>
      <c r="E7" s="149"/>
      <c r="F7" s="149"/>
      <c r="G7" s="149"/>
      <c r="H7" s="149"/>
      <c r="I7" s="149"/>
    </row>
    <row r="8" spans="1:9" ht="12.75">
      <c r="A8" s="59"/>
      <c r="B8" s="5"/>
      <c r="C8" s="60"/>
      <c r="D8" s="60"/>
      <c r="E8" s="60"/>
      <c r="F8" s="60"/>
      <c r="G8" s="59"/>
      <c r="H8" s="59"/>
      <c r="I8" s="59" t="s">
        <v>303</v>
      </c>
    </row>
    <row r="9" spans="1:9" s="61" customFormat="1" ht="40.5" customHeight="1">
      <c r="A9" s="141" t="s">
        <v>99</v>
      </c>
      <c r="B9" s="141" t="s">
        <v>100</v>
      </c>
      <c r="C9" s="141" t="s">
        <v>172</v>
      </c>
      <c r="D9" s="141" t="s">
        <v>101</v>
      </c>
      <c r="E9" s="141"/>
      <c r="F9" s="141"/>
      <c r="G9" s="141" t="s">
        <v>182</v>
      </c>
      <c r="H9" s="141" t="s">
        <v>230</v>
      </c>
      <c r="I9" s="141" t="s">
        <v>274</v>
      </c>
    </row>
    <row r="10" spans="1:9" s="61" customFormat="1" ht="51">
      <c r="A10" s="141"/>
      <c r="B10" s="141"/>
      <c r="C10" s="141"/>
      <c r="D10" s="27" t="s">
        <v>102</v>
      </c>
      <c r="E10" s="27" t="s">
        <v>103</v>
      </c>
      <c r="F10" s="27" t="s">
        <v>104</v>
      </c>
      <c r="G10" s="141"/>
      <c r="H10" s="141"/>
      <c r="I10" s="141"/>
    </row>
    <row r="11" spans="1:9" s="61" customFormat="1" ht="12.75">
      <c r="A11" s="27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</row>
    <row r="12" spans="1:12" ht="38.25">
      <c r="A12" s="27">
        <v>1</v>
      </c>
      <c r="B12" s="25" t="s">
        <v>251</v>
      </c>
      <c r="C12" s="27">
        <v>810</v>
      </c>
      <c r="D12" s="66"/>
      <c r="E12" s="66"/>
      <c r="F12" s="66"/>
      <c r="G12" s="67">
        <f>G13+G42+G51+G67+G83+G102+G109</f>
        <v>4266861</v>
      </c>
      <c r="H12" s="67">
        <f>H13+H42+H51+H67+H83+H102+H109</f>
        <v>3887813</v>
      </c>
      <c r="I12" s="68">
        <f>I13+I42+I51+I67+I83+I102+I109</f>
        <v>3771191</v>
      </c>
      <c r="J12" s="62"/>
      <c r="K12" s="62"/>
      <c r="L12" s="62"/>
    </row>
    <row r="13" spans="1:12" ht="12.75">
      <c r="A13" s="27">
        <f>A12+1</f>
        <v>2</v>
      </c>
      <c r="B13" s="25" t="s">
        <v>105</v>
      </c>
      <c r="C13" s="27">
        <v>810</v>
      </c>
      <c r="D13" s="66" t="s">
        <v>127</v>
      </c>
      <c r="E13" s="66"/>
      <c r="F13" s="66"/>
      <c r="G13" s="67">
        <f>G14+G20+G30+G36</f>
        <v>3576007.6</v>
      </c>
      <c r="H13" s="67">
        <f>H14+H20+H30+H36</f>
        <v>3351811.9</v>
      </c>
      <c r="I13" s="68">
        <f>I14+I20+I30+I36</f>
        <v>3260447</v>
      </c>
      <c r="J13" s="62"/>
      <c r="K13" s="62"/>
      <c r="L13" s="62"/>
    </row>
    <row r="14" spans="1:12" ht="51">
      <c r="A14" s="27">
        <f aca="true" t="shared" si="0" ref="A14:A77">A13+1</f>
        <v>3</v>
      </c>
      <c r="B14" s="25" t="s">
        <v>152</v>
      </c>
      <c r="C14" s="27">
        <v>810</v>
      </c>
      <c r="D14" s="66" t="s">
        <v>134</v>
      </c>
      <c r="E14" s="66"/>
      <c r="F14" s="66"/>
      <c r="G14" s="67">
        <f>+G15</f>
        <v>760551.32</v>
      </c>
      <c r="H14" s="67">
        <f>+H15</f>
        <v>760551.32</v>
      </c>
      <c r="I14" s="68">
        <f>+H14</f>
        <v>760551.32</v>
      </c>
      <c r="J14" s="62"/>
      <c r="K14" s="62"/>
      <c r="L14" s="62"/>
    </row>
    <row r="15" spans="1:12" ht="51">
      <c r="A15" s="27">
        <f t="shared" si="0"/>
        <v>4</v>
      </c>
      <c r="B15" s="25" t="s">
        <v>106</v>
      </c>
      <c r="C15" s="27">
        <v>810</v>
      </c>
      <c r="D15" s="66" t="s">
        <v>134</v>
      </c>
      <c r="E15" s="66" t="s">
        <v>131</v>
      </c>
      <c r="F15" s="66"/>
      <c r="G15" s="67">
        <f>G16</f>
        <v>760551.32</v>
      </c>
      <c r="H15" s="67">
        <f>H16</f>
        <v>760551.32</v>
      </c>
      <c r="I15" s="68">
        <f>+H15</f>
        <v>760551.32</v>
      </c>
      <c r="J15" s="62"/>
      <c r="K15" s="62"/>
      <c r="L15" s="62"/>
    </row>
    <row r="16" spans="1:12" ht="25.5">
      <c r="A16" s="27">
        <f t="shared" si="0"/>
        <v>5</v>
      </c>
      <c r="B16" s="25" t="s">
        <v>107</v>
      </c>
      <c r="C16" s="27">
        <v>810</v>
      </c>
      <c r="D16" s="66" t="s">
        <v>134</v>
      </c>
      <c r="E16" s="66">
        <v>9110000000</v>
      </c>
      <c r="F16" s="66"/>
      <c r="G16" s="67">
        <f aca="true" t="shared" si="1" ref="G16:H18">+G17</f>
        <v>760551.32</v>
      </c>
      <c r="H16" s="67">
        <f t="shared" si="1"/>
        <v>760551.32</v>
      </c>
      <c r="I16" s="68">
        <f>+H16</f>
        <v>760551.32</v>
      </c>
      <c r="J16" s="62"/>
      <c r="K16" s="62"/>
      <c r="L16" s="62"/>
    </row>
    <row r="17" spans="1:12" ht="102">
      <c r="A17" s="27">
        <f t="shared" si="0"/>
        <v>6</v>
      </c>
      <c r="B17" s="69" t="s">
        <v>126</v>
      </c>
      <c r="C17" s="27">
        <v>810</v>
      </c>
      <c r="D17" s="66" t="s">
        <v>134</v>
      </c>
      <c r="E17" s="70">
        <v>9110080210</v>
      </c>
      <c r="F17" s="66"/>
      <c r="G17" s="67">
        <f t="shared" si="1"/>
        <v>760551.32</v>
      </c>
      <c r="H17" s="67">
        <f t="shared" si="1"/>
        <v>760551.32</v>
      </c>
      <c r="I17" s="68">
        <f>+H17</f>
        <v>760551.32</v>
      </c>
      <c r="J17" s="62"/>
      <c r="K17" s="62"/>
      <c r="L17" s="62"/>
    </row>
    <row r="18" spans="1:12" ht="102">
      <c r="A18" s="27">
        <f t="shared" si="0"/>
        <v>7</v>
      </c>
      <c r="B18" s="71" t="s">
        <v>108</v>
      </c>
      <c r="C18" s="27">
        <v>810</v>
      </c>
      <c r="D18" s="66" t="s">
        <v>134</v>
      </c>
      <c r="E18" s="70">
        <v>9110080210</v>
      </c>
      <c r="F18" s="66" t="s">
        <v>72</v>
      </c>
      <c r="G18" s="67">
        <f t="shared" si="1"/>
        <v>760551.32</v>
      </c>
      <c r="H18" s="67">
        <f t="shared" si="1"/>
        <v>760551.32</v>
      </c>
      <c r="I18" s="68">
        <f>+H18</f>
        <v>760551.32</v>
      </c>
      <c r="J18" s="62"/>
      <c r="K18" s="62"/>
      <c r="L18" s="62"/>
    </row>
    <row r="19" spans="1:12" ht="38.25">
      <c r="A19" s="27">
        <f t="shared" si="0"/>
        <v>8</v>
      </c>
      <c r="B19" s="25" t="s">
        <v>109</v>
      </c>
      <c r="C19" s="27">
        <v>810</v>
      </c>
      <c r="D19" s="66" t="s">
        <v>134</v>
      </c>
      <c r="E19" s="70">
        <v>9110080210</v>
      </c>
      <c r="F19" s="66" t="s">
        <v>45</v>
      </c>
      <c r="G19" s="67">
        <v>760551.32</v>
      </c>
      <c r="H19" s="67">
        <v>760551.32</v>
      </c>
      <c r="I19" s="68">
        <v>760551.32</v>
      </c>
      <c r="J19" s="62"/>
      <c r="K19" s="62"/>
      <c r="L19" s="62"/>
    </row>
    <row r="20" spans="1:12" ht="76.5">
      <c r="A20" s="27">
        <f t="shared" si="0"/>
        <v>9</v>
      </c>
      <c r="B20" s="25" t="s">
        <v>153</v>
      </c>
      <c r="C20" s="27">
        <v>810</v>
      </c>
      <c r="D20" s="66" t="s">
        <v>135</v>
      </c>
      <c r="E20" s="66"/>
      <c r="F20" s="66"/>
      <c r="G20" s="67">
        <f aca="true" t="shared" si="2" ref="G20:I22">G21</f>
        <v>2814232.7</v>
      </c>
      <c r="H20" s="67">
        <f t="shared" si="2"/>
        <v>2590037</v>
      </c>
      <c r="I20" s="68">
        <f t="shared" si="2"/>
        <v>2498672.1</v>
      </c>
      <c r="J20" s="62"/>
      <c r="K20" s="62"/>
      <c r="L20" s="62"/>
    </row>
    <row r="21" spans="1:12" ht="25.5">
      <c r="A21" s="27">
        <f t="shared" si="0"/>
        <v>10</v>
      </c>
      <c r="B21" s="25" t="s">
        <v>212</v>
      </c>
      <c r="C21" s="27">
        <v>810</v>
      </c>
      <c r="D21" s="66" t="s">
        <v>135</v>
      </c>
      <c r="E21" s="66">
        <v>8100000000</v>
      </c>
      <c r="F21" s="66"/>
      <c r="G21" s="67">
        <f>G22</f>
        <v>2814232.7</v>
      </c>
      <c r="H21" s="67">
        <f t="shared" si="2"/>
        <v>2590037</v>
      </c>
      <c r="I21" s="68">
        <f t="shared" si="2"/>
        <v>2498672.1</v>
      </c>
      <c r="J21" s="62"/>
      <c r="K21" s="62"/>
      <c r="L21" s="62"/>
    </row>
    <row r="22" spans="1:12" ht="25.5">
      <c r="A22" s="27">
        <f t="shared" si="0"/>
        <v>11</v>
      </c>
      <c r="B22" s="25" t="s">
        <v>252</v>
      </c>
      <c r="C22" s="27">
        <v>810</v>
      </c>
      <c r="D22" s="66" t="s">
        <v>135</v>
      </c>
      <c r="E22" s="66">
        <v>8110000000</v>
      </c>
      <c r="F22" s="66"/>
      <c r="G22" s="67">
        <f>G23</f>
        <v>2814232.7</v>
      </c>
      <c r="H22" s="67">
        <f t="shared" si="2"/>
        <v>2590037</v>
      </c>
      <c r="I22" s="67">
        <f t="shared" si="2"/>
        <v>2498672.1</v>
      </c>
      <c r="J22" s="62"/>
      <c r="K22" s="62"/>
      <c r="L22" s="62"/>
    </row>
    <row r="23" spans="1:12" ht="63.75">
      <c r="A23" s="27">
        <f t="shared" si="0"/>
        <v>12</v>
      </c>
      <c r="B23" s="25" t="s">
        <v>110</v>
      </c>
      <c r="C23" s="27">
        <v>810</v>
      </c>
      <c r="D23" s="66" t="s">
        <v>135</v>
      </c>
      <c r="E23" s="66">
        <v>8110080210</v>
      </c>
      <c r="F23" s="66"/>
      <c r="G23" s="67">
        <f>G24+G26+G28</f>
        <v>2814232.7</v>
      </c>
      <c r="H23" s="67">
        <f>H24+H26+H28</f>
        <v>2590037</v>
      </c>
      <c r="I23" s="68">
        <f>I24+I26+I28</f>
        <v>2498672.1</v>
      </c>
      <c r="J23" s="62"/>
      <c r="K23" s="62"/>
      <c r="L23" s="62"/>
    </row>
    <row r="24" spans="1:12" ht="102">
      <c r="A24" s="27">
        <f t="shared" si="0"/>
        <v>13</v>
      </c>
      <c r="B24" s="25" t="s">
        <v>108</v>
      </c>
      <c r="C24" s="27">
        <v>810</v>
      </c>
      <c r="D24" s="66" t="s">
        <v>135</v>
      </c>
      <c r="E24" s="66">
        <v>8110080210</v>
      </c>
      <c r="F24" s="66" t="s">
        <v>72</v>
      </c>
      <c r="G24" s="67">
        <f>G25</f>
        <v>2330129</v>
      </c>
      <c r="H24" s="67">
        <f>H25</f>
        <v>2330129</v>
      </c>
      <c r="I24" s="67">
        <f>I25</f>
        <v>2330129</v>
      </c>
      <c r="J24" s="62"/>
      <c r="K24" s="62"/>
      <c r="L24" s="62"/>
    </row>
    <row r="25" spans="1:12" ht="38.25">
      <c r="A25" s="27">
        <f t="shared" si="0"/>
        <v>14</v>
      </c>
      <c r="B25" s="25" t="s">
        <v>109</v>
      </c>
      <c r="C25" s="27">
        <v>810</v>
      </c>
      <c r="D25" s="66" t="s">
        <v>135</v>
      </c>
      <c r="E25" s="66">
        <v>8110080210</v>
      </c>
      <c r="F25" s="66" t="s">
        <v>45</v>
      </c>
      <c r="G25" s="67">
        <v>2330129</v>
      </c>
      <c r="H25" s="67">
        <v>2330129</v>
      </c>
      <c r="I25" s="67">
        <v>2330129</v>
      </c>
      <c r="J25" s="62"/>
      <c r="K25" s="62"/>
      <c r="L25" s="62"/>
    </row>
    <row r="26" spans="1:12" ht="38.25">
      <c r="A26" s="27">
        <f t="shared" si="0"/>
        <v>15</v>
      </c>
      <c r="B26" s="25" t="s">
        <v>111</v>
      </c>
      <c r="C26" s="27">
        <v>810</v>
      </c>
      <c r="D26" s="66" t="s">
        <v>135</v>
      </c>
      <c r="E26" s="66">
        <v>8110080210</v>
      </c>
      <c r="F26" s="66" t="s">
        <v>47</v>
      </c>
      <c r="G26" s="67">
        <f>G27</f>
        <v>481028</v>
      </c>
      <c r="H26" s="67">
        <f>H27</f>
        <v>256832.76</v>
      </c>
      <c r="I26" s="68">
        <f>I27</f>
        <v>165467.86</v>
      </c>
      <c r="J26" s="62"/>
      <c r="K26" s="62"/>
      <c r="L26" s="62"/>
    </row>
    <row r="27" spans="1:12" ht="38.25">
      <c r="A27" s="27">
        <f t="shared" si="0"/>
        <v>16</v>
      </c>
      <c r="B27" s="25" t="s">
        <v>49</v>
      </c>
      <c r="C27" s="27">
        <v>810</v>
      </c>
      <c r="D27" s="66" t="s">
        <v>135</v>
      </c>
      <c r="E27" s="66">
        <v>8110080210</v>
      </c>
      <c r="F27" s="66" t="s">
        <v>50</v>
      </c>
      <c r="G27" s="67">
        <v>481028</v>
      </c>
      <c r="H27" s="67">
        <f>256833-0.24</f>
        <v>256832.76</v>
      </c>
      <c r="I27" s="68">
        <f>165468-0.14</f>
        <v>165467.86</v>
      </c>
      <c r="J27" s="62"/>
      <c r="K27" s="62"/>
      <c r="L27" s="62"/>
    </row>
    <row r="28" spans="1:12" ht="12.75">
      <c r="A28" s="27">
        <f t="shared" si="0"/>
        <v>17</v>
      </c>
      <c r="B28" s="25" t="s">
        <v>214</v>
      </c>
      <c r="C28" s="27">
        <v>810</v>
      </c>
      <c r="D28" s="66" t="s">
        <v>135</v>
      </c>
      <c r="E28" s="66">
        <v>8110080210</v>
      </c>
      <c r="F28" s="66" t="s">
        <v>215</v>
      </c>
      <c r="G28" s="67">
        <f>G29</f>
        <v>3075.7</v>
      </c>
      <c r="H28" s="67">
        <f>+H29</f>
        <v>3075.24</v>
      </c>
      <c r="I28" s="68">
        <f>+H28</f>
        <v>3075.24</v>
      </c>
      <c r="J28" s="62"/>
      <c r="K28" s="62"/>
      <c r="L28" s="62"/>
    </row>
    <row r="29" spans="1:12" ht="25.5">
      <c r="A29" s="27">
        <f t="shared" si="0"/>
        <v>18</v>
      </c>
      <c r="B29" s="25" t="s">
        <v>74</v>
      </c>
      <c r="C29" s="27">
        <v>810</v>
      </c>
      <c r="D29" s="66" t="s">
        <v>135</v>
      </c>
      <c r="E29" s="66">
        <v>8110080210</v>
      </c>
      <c r="F29" s="66" t="s">
        <v>73</v>
      </c>
      <c r="G29" s="67">
        <v>3075.7</v>
      </c>
      <c r="H29" s="67">
        <v>3075.24</v>
      </c>
      <c r="I29" s="68">
        <v>3075.47</v>
      </c>
      <c r="J29" s="62"/>
      <c r="K29" s="62"/>
      <c r="L29" s="62"/>
    </row>
    <row r="30" spans="1:12" ht="12.75">
      <c r="A30" s="27">
        <f t="shared" si="0"/>
        <v>19</v>
      </c>
      <c r="B30" s="25" t="s">
        <v>154</v>
      </c>
      <c r="C30" s="27">
        <v>810</v>
      </c>
      <c r="D30" s="66" t="s">
        <v>136</v>
      </c>
      <c r="E30" s="66"/>
      <c r="F30" s="66"/>
      <c r="G30" s="72">
        <v>1000</v>
      </c>
      <c r="H30" s="67">
        <f>H31</f>
        <v>1000</v>
      </c>
      <c r="I30" s="68">
        <f>+H30</f>
        <v>1000</v>
      </c>
      <c r="J30" s="62"/>
      <c r="K30" s="62"/>
      <c r="L30" s="62"/>
    </row>
    <row r="31" spans="1:12" ht="25.5">
      <c r="A31" s="27">
        <f t="shared" si="0"/>
        <v>20</v>
      </c>
      <c r="B31" s="25" t="s">
        <v>212</v>
      </c>
      <c r="C31" s="27">
        <v>810</v>
      </c>
      <c r="D31" s="66" t="s">
        <v>136</v>
      </c>
      <c r="E31" s="66">
        <v>8100000000</v>
      </c>
      <c r="F31" s="66"/>
      <c r="G31" s="67">
        <f>G32</f>
        <v>1000</v>
      </c>
      <c r="H31" s="67">
        <f>H32</f>
        <v>1000</v>
      </c>
      <c r="I31" s="68">
        <f>+H31</f>
        <v>1000</v>
      </c>
      <c r="J31" s="62"/>
      <c r="K31" s="62"/>
      <c r="L31" s="62"/>
    </row>
    <row r="32" spans="1:12" ht="25.5">
      <c r="A32" s="27">
        <f t="shared" si="0"/>
        <v>21</v>
      </c>
      <c r="B32" s="25" t="s">
        <v>252</v>
      </c>
      <c r="C32" s="27">
        <v>810</v>
      </c>
      <c r="D32" s="66" t="s">
        <v>136</v>
      </c>
      <c r="E32" s="66">
        <v>8110000000</v>
      </c>
      <c r="F32" s="66"/>
      <c r="G32" s="67">
        <f>G33</f>
        <v>1000</v>
      </c>
      <c r="H32" s="67">
        <f>H33</f>
        <v>1000</v>
      </c>
      <c r="I32" s="68">
        <f>+H32</f>
        <v>1000</v>
      </c>
      <c r="J32" s="62"/>
      <c r="K32" s="62"/>
      <c r="L32" s="62"/>
    </row>
    <row r="33" spans="1:12" ht="76.5">
      <c r="A33" s="27">
        <f t="shared" si="0"/>
        <v>22</v>
      </c>
      <c r="B33" s="25" t="s">
        <v>253</v>
      </c>
      <c r="C33" s="27">
        <v>810</v>
      </c>
      <c r="D33" s="66" t="s">
        <v>136</v>
      </c>
      <c r="E33" s="66">
        <v>8110080050</v>
      </c>
      <c r="F33" s="66"/>
      <c r="G33" s="67">
        <f>G34</f>
        <v>1000</v>
      </c>
      <c r="H33" s="67">
        <v>1000</v>
      </c>
      <c r="I33" s="68">
        <v>1000</v>
      </c>
      <c r="J33" s="62"/>
      <c r="K33" s="62"/>
      <c r="L33" s="62"/>
    </row>
    <row r="34" spans="1:12" ht="12.75">
      <c r="A34" s="27">
        <f t="shared" si="0"/>
        <v>23</v>
      </c>
      <c r="B34" s="25" t="s">
        <v>214</v>
      </c>
      <c r="C34" s="27">
        <v>810</v>
      </c>
      <c r="D34" s="66" t="s">
        <v>136</v>
      </c>
      <c r="E34" s="66">
        <v>8110080050</v>
      </c>
      <c r="F34" s="66" t="s">
        <v>215</v>
      </c>
      <c r="G34" s="67">
        <f>G35</f>
        <v>1000</v>
      </c>
      <c r="H34" s="67">
        <f>H35</f>
        <v>1000</v>
      </c>
      <c r="I34" s="67">
        <f>I35</f>
        <v>1000</v>
      </c>
      <c r="J34" s="62"/>
      <c r="K34" s="62"/>
      <c r="L34" s="62"/>
    </row>
    <row r="35" spans="1:12" ht="12.75">
      <c r="A35" s="27">
        <f t="shared" si="0"/>
        <v>24</v>
      </c>
      <c r="B35" s="25" t="s">
        <v>71</v>
      </c>
      <c r="C35" s="27">
        <v>810</v>
      </c>
      <c r="D35" s="66" t="s">
        <v>136</v>
      </c>
      <c r="E35" s="66">
        <v>8110080050</v>
      </c>
      <c r="F35" s="66" t="s">
        <v>70</v>
      </c>
      <c r="G35" s="67">
        <v>1000</v>
      </c>
      <c r="H35" s="67">
        <v>1000</v>
      </c>
      <c r="I35" s="68">
        <v>1000</v>
      </c>
      <c r="J35" s="62"/>
      <c r="K35" s="62"/>
      <c r="L35" s="62"/>
    </row>
    <row r="36" spans="1:12" ht="25.5">
      <c r="A36" s="27">
        <f t="shared" si="0"/>
        <v>25</v>
      </c>
      <c r="B36" s="25" t="s">
        <v>163</v>
      </c>
      <c r="C36" s="27">
        <v>810</v>
      </c>
      <c r="D36" s="66" t="s">
        <v>137</v>
      </c>
      <c r="E36" s="66"/>
      <c r="F36" s="66"/>
      <c r="G36" s="72">
        <f aca="true" t="shared" si="3" ref="G36:H40">G37</f>
        <v>223.58</v>
      </c>
      <c r="H36" s="67">
        <f t="shared" si="3"/>
        <v>223.58</v>
      </c>
      <c r="I36" s="68">
        <f>+H36</f>
        <v>223.58</v>
      </c>
      <c r="J36" s="62"/>
      <c r="K36" s="62"/>
      <c r="L36" s="62"/>
    </row>
    <row r="37" spans="1:12" ht="25.5">
      <c r="A37" s="27">
        <f t="shared" si="0"/>
        <v>26</v>
      </c>
      <c r="B37" s="25" t="s">
        <v>212</v>
      </c>
      <c r="C37" s="27">
        <v>810</v>
      </c>
      <c r="D37" s="66" t="s">
        <v>137</v>
      </c>
      <c r="E37" s="66">
        <v>8100000000</v>
      </c>
      <c r="F37" s="66"/>
      <c r="G37" s="67">
        <f t="shared" si="3"/>
        <v>223.58</v>
      </c>
      <c r="H37" s="67">
        <f t="shared" si="3"/>
        <v>223.58</v>
      </c>
      <c r="I37" s="68">
        <f>+H37</f>
        <v>223.58</v>
      </c>
      <c r="J37" s="62"/>
      <c r="K37" s="62"/>
      <c r="L37" s="62"/>
    </row>
    <row r="38" spans="1:12" ht="25.5">
      <c r="A38" s="27">
        <f t="shared" si="0"/>
        <v>27</v>
      </c>
      <c r="B38" s="25" t="s">
        <v>252</v>
      </c>
      <c r="C38" s="27">
        <v>810</v>
      </c>
      <c r="D38" s="66" t="s">
        <v>137</v>
      </c>
      <c r="E38" s="66">
        <v>8110000000</v>
      </c>
      <c r="F38" s="66"/>
      <c r="G38" s="67">
        <f t="shared" si="3"/>
        <v>223.58</v>
      </c>
      <c r="H38" s="67">
        <f t="shared" si="3"/>
        <v>223.58</v>
      </c>
      <c r="I38" s="68">
        <f>+H38</f>
        <v>223.58</v>
      </c>
      <c r="J38" s="62"/>
      <c r="K38" s="62"/>
      <c r="L38" s="62"/>
    </row>
    <row r="39" spans="1:12" ht="102">
      <c r="A39" s="27">
        <f t="shared" si="0"/>
        <v>28</v>
      </c>
      <c r="B39" s="71" t="s">
        <v>256</v>
      </c>
      <c r="C39" s="27">
        <v>810</v>
      </c>
      <c r="D39" s="66" t="s">
        <v>137</v>
      </c>
      <c r="E39" s="66">
        <v>8110075140</v>
      </c>
      <c r="F39" s="66"/>
      <c r="G39" s="67">
        <f t="shared" si="3"/>
        <v>223.58</v>
      </c>
      <c r="H39" s="67">
        <f t="shared" si="3"/>
        <v>223.58</v>
      </c>
      <c r="I39" s="68">
        <f>+H39</f>
        <v>223.58</v>
      </c>
      <c r="J39" s="62"/>
      <c r="K39" s="62"/>
      <c r="L39" s="62"/>
    </row>
    <row r="40" spans="1:12" ht="38.25">
      <c r="A40" s="27">
        <f t="shared" si="0"/>
        <v>29</v>
      </c>
      <c r="B40" s="73" t="s">
        <v>111</v>
      </c>
      <c r="C40" s="27">
        <v>810</v>
      </c>
      <c r="D40" s="66" t="s">
        <v>137</v>
      </c>
      <c r="E40" s="66">
        <v>8110075140</v>
      </c>
      <c r="F40" s="66" t="s">
        <v>47</v>
      </c>
      <c r="G40" s="67">
        <f t="shared" si="3"/>
        <v>223.58</v>
      </c>
      <c r="H40" s="67">
        <f t="shared" si="3"/>
        <v>223.58</v>
      </c>
      <c r="I40" s="68">
        <f>+H40</f>
        <v>223.58</v>
      </c>
      <c r="J40" s="62"/>
      <c r="K40" s="62"/>
      <c r="L40" s="62"/>
    </row>
    <row r="41" spans="1:12" ht="38.25">
      <c r="A41" s="27">
        <f t="shared" si="0"/>
        <v>30</v>
      </c>
      <c r="B41" s="73" t="s">
        <v>49</v>
      </c>
      <c r="C41" s="27">
        <v>810</v>
      </c>
      <c r="D41" s="66" t="s">
        <v>137</v>
      </c>
      <c r="E41" s="66">
        <v>8110075140</v>
      </c>
      <c r="F41" s="66" t="s">
        <v>50</v>
      </c>
      <c r="G41" s="67">
        <v>223.58</v>
      </c>
      <c r="H41" s="67">
        <v>223.58</v>
      </c>
      <c r="I41" s="68">
        <v>223.58</v>
      </c>
      <c r="J41" s="62"/>
      <c r="K41" s="62"/>
      <c r="L41" s="62"/>
    </row>
    <row r="42" spans="1:12" ht="12.75">
      <c r="A42" s="27">
        <f t="shared" si="0"/>
        <v>31</v>
      </c>
      <c r="B42" s="25" t="s">
        <v>164</v>
      </c>
      <c r="C42" s="27">
        <v>810</v>
      </c>
      <c r="D42" s="66" t="s">
        <v>138</v>
      </c>
      <c r="E42" s="66"/>
      <c r="F42" s="66"/>
      <c r="G42" s="72">
        <f aca="true" t="shared" si="4" ref="G42:I43">G43</f>
        <v>42208.4</v>
      </c>
      <c r="H42" s="67">
        <f t="shared" si="4"/>
        <v>42721.1</v>
      </c>
      <c r="I42" s="68">
        <f t="shared" si="4"/>
        <v>0</v>
      </c>
      <c r="J42" s="62"/>
      <c r="K42" s="62"/>
      <c r="L42" s="62"/>
    </row>
    <row r="43" spans="1:12" s="64" customFormat="1" ht="25.5">
      <c r="A43" s="27">
        <f t="shared" si="0"/>
        <v>32</v>
      </c>
      <c r="B43" s="74" t="s">
        <v>165</v>
      </c>
      <c r="C43" s="28">
        <v>810</v>
      </c>
      <c r="D43" s="75" t="s">
        <v>139</v>
      </c>
      <c r="E43" s="75"/>
      <c r="F43" s="75"/>
      <c r="G43" s="76">
        <f t="shared" si="4"/>
        <v>42208.4</v>
      </c>
      <c r="H43" s="76">
        <f t="shared" si="4"/>
        <v>42721.1</v>
      </c>
      <c r="I43" s="76">
        <f t="shared" si="4"/>
        <v>0</v>
      </c>
      <c r="J43" s="63"/>
      <c r="K43" s="63"/>
      <c r="L43" s="63"/>
    </row>
    <row r="44" spans="1:12" ht="25.5">
      <c r="A44" s="27">
        <f t="shared" si="0"/>
        <v>33</v>
      </c>
      <c r="B44" s="25" t="s">
        <v>212</v>
      </c>
      <c r="C44" s="27">
        <v>810</v>
      </c>
      <c r="D44" s="66" t="s">
        <v>139</v>
      </c>
      <c r="E44" s="66">
        <v>8100000000</v>
      </c>
      <c r="F44" s="66"/>
      <c r="G44" s="67">
        <f>G45</f>
        <v>42208.4</v>
      </c>
      <c r="H44" s="67">
        <f>H45</f>
        <v>42721.1</v>
      </c>
      <c r="I44" s="68">
        <f>I46</f>
        <v>0</v>
      </c>
      <c r="J44" s="62"/>
      <c r="K44" s="62"/>
      <c r="L44" s="62"/>
    </row>
    <row r="45" spans="1:12" ht="25.5">
      <c r="A45" s="27">
        <f t="shared" si="0"/>
        <v>34</v>
      </c>
      <c r="B45" s="25" t="s">
        <v>252</v>
      </c>
      <c r="C45" s="27">
        <v>810</v>
      </c>
      <c r="D45" s="66" t="s">
        <v>139</v>
      </c>
      <c r="E45" s="66">
        <v>8110000000</v>
      </c>
      <c r="F45" s="66"/>
      <c r="G45" s="67">
        <f>G46</f>
        <v>42208.4</v>
      </c>
      <c r="H45" s="67">
        <f>H46</f>
        <v>42721.1</v>
      </c>
      <c r="I45" s="68">
        <f>I46</f>
        <v>0</v>
      </c>
      <c r="J45" s="62"/>
      <c r="K45" s="62"/>
      <c r="L45" s="62"/>
    </row>
    <row r="46" spans="1:12" ht="89.25">
      <c r="A46" s="27">
        <f t="shared" si="0"/>
        <v>35</v>
      </c>
      <c r="B46" s="25" t="s">
        <v>266</v>
      </c>
      <c r="C46" s="27">
        <v>810</v>
      </c>
      <c r="D46" s="66" t="s">
        <v>139</v>
      </c>
      <c r="E46" s="66" t="s">
        <v>148</v>
      </c>
      <c r="F46" s="66"/>
      <c r="G46" s="67">
        <f>G48+G49</f>
        <v>42208.4</v>
      </c>
      <c r="H46" s="67">
        <f>H48+H49</f>
        <v>42721.1</v>
      </c>
      <c r="I46" s="67">
        <f>I48+I49</f>
        <v>0</v>
      </c>
      <c r="J46" s="62"/>
      <c r="K46" s="62"/>
      <c r="L46" s="62"/>
    </row>
    <row r="47" spans="1:12" ht="97.5" customHeight="1">
      <c r="A47" s="27">
        <f t="shared" si="0"/>
        <v>36</v>
      </c>
      <c r="B47" s="25" t="s">
        <v>108</v>
      </c>
      <c r="C47" s="27">
        <v>810</v>
      </c>
      <c r="D47" s="66" t="s">
        <v>139</v>
      </c>
      <c r="E47" s="66" t="s">
        <v>148</v>
      </c>
      <c r="F47" s="66" t="s">
        <v>72</v>
      </c>
      <c r="G47" s="67">
        <f>7304.97+24188.63</f>
        <v>31493.600000000002</v>
      </c>
      <c r="H47" s="67">
        <f>6905.18+22864.82</f>
        <v>29770</v>
      </c>
      <c r="I47" s="68">
        <f>9909.2+32811.9</f>
        <v>42721.100000000006</v>
      </c>
      <c r="J47" s="62"/>
      <c r="K47" s="62"/>
      <c r="L47" s="62"/>
    </row>
    <row r="48" spans="1:12" ht="38.25">
      <c r="A48" s="27">
        <f t="shared" si="0"/>
        <v>37</v>
      </c>
      <c r="B48" s="25" t="s">
        <v>109</v>
      </c>
      <c r="C48" s="27">
        <v>810</v>
      </c>
      <c r="D48" s="66" t="s">
        <v>139</v>
      </c>
      <c r="E48" s="66" t="s">
        <v>148</v>
      </c>
      <c r="F48" s="66" t="s">
        <v>45</v>
      </c>
      <c r="G48" s="67">
        <v>27410</v>
      </c>
      <c r="H48" s="67">
        <v>27410</v>
      </c>
      <c r="I48" s="68">
        <v>0</v>
      </c>
      <c r="J48" s="62"/>
      <c r="K48" s="62"/>
      <c r="L48" s="62"/>
    </row>
    <row r="49" spans="1:12" ht="38.25">
      <c r="A49" s="27">
        <f t="shared" si="0"/>
        <v>38</v>
      </c>
      <c r="B49" s="25" t="s">
        <v>111</v>
      </c>
      <c r="C49" s="27">
        <v>810</v>
      </c>
      <c r="D49" s="66" t="s">
        <v>139</v>
      </c>
      <c r="E49" s="66" t="s">
        <v>148</v>
      </c>
      <c r="F49" s="66" t="s">
        <v>47</v>
      </c>
      <c r="G49" s="67">
        <f>G50</f>
        <v>14798.4</v>
      </c>
      <c r="H49" s="67">
        <f>H50</f>
        <v>15311.1</v>
      </c>
      <c r="I49" s="68">
        <f>I50</f>
        <v>0</v>
      </c>
      <c r="J49" s="62"/>
      <c r="K49" s="62"/>
      <c r="L49" s="62"/>
    </row>
    <row r="50" spans="1:12" ht="38.25">
      <c r="A50" s="27">
        <f t="shared" si="0"/>
        <v>39</v>
      </c>
      <c r="B50" s="25" t="s">
        <v>49</v>
      </c>
      <c r="C50" s="27">
        <v>810</v>
      </c>
      <c r="D50" s="66" t="s">
        <v>139</v>
      </c>
      <c r="E50" s="66" t="s">
        <v>148</v>
      </c>
      <c r="F50" s="66" t="s">
        <v>50</v>
      </c>
      <c r="G50" s="67">
        <v>14798.4</v>
      </c>
      <c r="H50" s="67">
        <v>15311.1</v>
      </c>
      <c r="I50" s="68">
        <v>0</v>
      </c>
      <c r="J50" s="62"/>
      <c r="K50" s="62"/>
      <c r="L50" s="62"/>
    </row>
    <row r="51" spans="1:12" ht="25.5">
      <c r="A51" s="27">
        <f t="shared" si="0"/>
        <v>40</v>
      </c>
      <c r="B51" s="25" t="s">
        <v>166</v>
      </c>
      <c r="C51" s="27">
        <v>810</v>
      </c>
      <c r="D51" s="66" t="s">
        <v>140</v>
      </c>
      <c r="E51" s="66"/>
      <c r="F51" s="66"/>
      <c r="G51" s="67">
        <f>G61+G52</f>
        <v>15556</v>
      </c>
      <c r="H51" s="67">
        <f>H61+H52</f>
        <v>16978</v>
      </c>
      <c r="I51" s="67">
        <f>I61+I52</f>
        <v>16978</v>
      </c>
      <c r="J51" s="62"/>
      <c r="K51" s="62"/>
      <c r="L51" s="62"/>
    </row>
    <row r="52" spans="1:12" ht="21.75" customHeight="1">
      <c r="A52" s="27">
        <f t="shared" si="0"/>
        <v>41</v>
      </c>
      <c r="B52" s="25" t="s">
        <v>341</v>
      </c>
      <c r="C52" s="27"/>
      <c r="D52" s="66" t="s">
        <v>342</v>
      </c>
      <c r="E52" s="66"/>
      <c r="F52" s="66"/>
      <c r="G52" s="67">
        <f aca="true" t="shared" si="5" ref="G52:I53">G53</f>
        <v>3556</v>
      </c>
      <c r="H52" s="67">
        <f t="shared" si="5"/>
        <v>4978</v>
      </c>
      <c r="I52" s="67">
        <f t="shared" si="5"/>
        <v>4978</v>
      </c>
      <c r="J52" s="62"/>
      <c r="K52" s="62"/>
      <c r="L52" s="62"/>
    </row>
    <row r="53" spans="1:12" ht="69.75" customHeight="1">
      <c r="A53" s="27">
        <f t="shared" si="0"/>
        <v>42</v>
      </c>
      <c r="B53" s="25" t="s">
        <v>344</v>
      </c>
      <c r="C53" s="27"/>
      <c r="D53" s="66" t="s">
        <v>342</v>
      </c>
      <c r="E53" s="66" t="s">
        <v>133</v>
      </c>
      <c r="F53" s="66"/>
      <c r="G53" s="67">
        <f t="shared" si="5"/>
        <v>3556</v>
      </c>
      <c r="H53" s="67">
        <f t="shared" si="5"/>
        <v>4978</v>
      </c>
      <c r="I53" s="67">
        <f t="shared" si="5"/>
        <v>4978</v>
      </c>
      <c r="J53" s="62"/>
      <c r="K53" s="62"/>
      <c r="L53" s="62"/>
    </row>
    <row r="54" spans="1:12" ht="43.5" customHeight="1">
      <c r="A54" s="27">
        <f t="shared" si="0"/>
        <v>43</v>
      </c>
      <c r="B54" s="25" t="s">
        <v>257</v>
      </c>
      <c r="C54" s="27"/>
      <c r="D54" s="66" t="s">
        <v>342</v>
      </c>
      <c r="E54" s="66" t="s">
        <v>114</v>
      </c>
      <c r="F54" s="66"/>
      <c r="G54" s="67">
        <f>G55+G58</f>
        <v>3556</v>
      </c>
      <c r="H54" s="67">
        <f>H55+H58</f>
        <v>4978</v>
      </c>
      <c r="I54" s="67">
        <f>I55+I58</f>
        <v>4978</v>
      </c>
      <c r="J54" s="62"/>
      <c r="K54" s="62"/>
      <c r="L54" s="62"/>
    </row>
    <row r="55" spans="1:12" ht="132.75" customHeight="1">
      <c r="A55" s="27">
        <f t="shared" si="0"/>
        <v>44</v>
      </c>
      <c r="B55" s="25" t="s">
        <v>345</v>
      </c>
      <c r="C55" s="27"/>
      <c r="D55" s="66" t="s">
        <v>342</v>
      </c>
      <c r="E55" s="66" t="s">
        <v>346</v>
      </c>
      <c r="F55" s="66"/>
      <c r="G55" s="67">
        <f aca="true" t="shared" si="6" ref="G55:I56">G56</f>
        <v>169</v>
      </c>
      <c r="H55" s="67">
        <f t="shared" si="6"/>
        <v>237</v>
      </c>
      <c r="I55" s="67">
        <f t="shared" si="6"/>
        <v>237</v>
      </c>
      <c r="J55" s="62"/>
      <c r="K55" s="62"/>
      <c r="L55" s="62"/>
    </row>
    <row r="56" spans="1:12" ht="42.75" customHeight="1">
      <c r="A56" s="27">
        <f t="shared" si="0"/>
        <v>45</v>
      </c>
      <c r="B56" s="25" t="s">
        <v>111</v>
      </c>
      <c r="C56" s="27"/>
      <c r="D56" s="66" t="s">
        <v>342</v>
      </c>
      <c r="E56" s="66" t="s">
        <v>346</v>
      </c>
      <c r="F56" s="66" t="s">
        <v>47</v>
      </c>
      <c r="G56" s="67">
        <f t="shared" si="6"/>
        <v>169</v>
      </c>
      <c r="H56" s="67">
        <f t="shared" si="6"/>
        <v>237</v>
      </c>
      <c r="I56" s="67">
        <f t="shared" si="6"/>
        <v>237</v>
      </c>
      <c r="J56" s="62"/>
      <c r="K56" s="62"/>
      <c r="L56" s="62"/>
    </row>
    <row r="57" spans="1:12" ht="42.75" customHeight="1">
      <c r="A57" s="27">
        <f t="shared" si="0"/>
        <v>46</v>
      </c>
      <c r="B57" s="25" t="s">
        <v>49</v>
      </c>
      <c r="C57" s="27"/>
      <c r="D57" s="66" t="s">
        <v>342</v>
      </c>
      <c r="E57" s="66" t="s">
        <v>346</v>
      </c>
      <c r="F57" s="66" t="s">
        <v>50</v>
      </c>
      <c r="G57" s="67">
        <v>169</v>
      </c>
      <c r="H57" s="67">
        <v>237</v>
      </c>
      <c r="I57" s="68">
        <v>237</v>
      </c>
      <c r="J57" s="62"/>
      <c r="K57" s="62"/>
      <c r="L57" s="62"/>
    </row>
    <row r="58" spans="1:12" ht="133.5" customHeight="1">
      <c r="A58" s="27">
        <f t="shared" si="0"/>
        <v>47</v>
      </c>
      <c r="B58" s="25" t="s">
        <v>347</v>
      </c>
      <c r="C58" s="27"/>
      <c r="D58" s="66" t="s">
        <v>342</v>
      </c>
      <c r="E58" s="66" t="s">
        <v>348</v>
      </c>
      <c r="F58" s="66"/>
      <c r="G58" s="67">
        <f aca="true" t="shared" si="7" ref="G58:I59">G59</f>
        <v>3387</v>
      </c>
      <c r="H58" s="67">
        <f t="shared" si="7"/>
        <v>4741</v>
      </c>
      <c r="I58" s="67">
        <f t="shared" si="7"/>
        <v>4741</v>
      </c>
      <c r="J58" s="62"/>
      <c r="K58" s="62"/>
      <c r="L58" s="62"/>
    </row>
    <row r="59" spans="1:12" ht="45" customHeight="1">
      <c r="A59" s="27">
        <f t="shared" si="0"/>
        <v>48</v>
      </c>
      <c r="B59" s="25" t="s">
        <v>111</v>
      </c>
      <c r="C59" s="27"/>
      <c r="D59" s="66" t="s">
        <v>342</v>
      </c>
      <c r="E59" s="66" t="s">
        <v>348</v>
      </c>
      <c r="F59" s="66" t="s">
        <v>47</v>
      </c>
      <c r="G59" s="67">
        <f t="shared" si="7"/>
        <v>3387</v>
      </c>
      <c r="H59" s="67">
        <f t="shared" si="7"/>
        <v>4741</v>
      </c>
      <c r="I59" s="67">
        <f t="shared" si="7"/>
        <v>4741</v>
      </c>
      <c r="J59" s="62"/>
      <c r="K59" s="62"/>
      <c r="L59" s="62"/>
    </row>
    <row r="60" spans="1:12" ht="52.5" customHeight="1">
      <c r="A60" s="27">
        <f t="shared" si="0"/>
        <v>49</v>
      </c>
      <c r="B60" s="25" t="s">
        <v>49</v>
      </c>
      <c r="C60" s="27"/>
      <c r="D60" s="66" t="s">
        <v>342</v>
      </c>
      <c r="E60" s="66" t="s">
        <v>348</v>
      </c>
      <c r="F60" s="66" t="s">
        <v>50</v>
      </c>
      <c r="G60" s="67">
        <v>3387</v>
      </c>
      <c r="H60" s="67">
        <v>4741</v>
      </c>
      <c r="I60" s="68">
        <v>4741</v>
      </c>
      <c r="J60" s="62"/>
      <c r="K60" s="62"/>
      <c r="L60" s="62"/>
    </row>
    <row r="61" spans="1:12" ht="38.25">
      <c r="A61" s="27">
        <f t="shared" si="0"/>
        <v>50</v>
      </c>
      <c r="B61" s="25" t="s">
        <v>113</v>
      </c>
      <c r="C61" s="27">
        <v>810</v>
      </c>
      <c r="D61" s="66" t="s">
        <v>141</v>
      </c>
      <c r="E61" s="66"/>
      <c r="F61" s="66"/>
      <c r="G61" s="67">
        <f aca="true" t="shared" si="8" ref="G61:I65">G62</f>
        <v>12000</v>
      </c>
      <c r="H61" s="67">
        <f t="shared" si="8"/>
        <v>12000</v>
      </c>
      <c r="I61" s="68">
        <f t="shared" si="8"/>
        <v>12000</v>
      </c>
      <c r="J61" s="62"/>
      <c r="K61" s="62"/>
      <c r="L61" s="62"/>
    </row>
    <row r="62" spans="1:12" ht="63.75">
      <c r="A62" s="27">
        <f t="shared" si="0"/>
        <v>51</v>
      </c>
      <c r="B62" s="25" t="s">
        <v>254</v>
      </c>
      <c r="C62" s="27">
        <v>810</v>
      </c>
      <c r="D62" s="66" t="s">
        <v>141</v>
      </c>
      <c r="E62" s="66" t="s">
        <v>133</v>
      </c>
      <c r="F62" s="66"/>
      <c r="G62" s="67">
        <f t="shared" si="8"/>
        <v>12000</v>
      </c>
      <c r="H62" s="67">
        <f t="shared" si="8"/>
        <v>12000</v>
      </c>
      <c r="I62" s="68">
        <f t="shared" si="8"/>
        <v>12000</v>
      </c>
      <c r="J62" s="62"/>
      <c r="K62" s="62"/>
      <c r="L62" s="62"/>
    </row>
    <row r="63" spans="1:12" ht="38.25">
      <c r="A63" s="27">
        <f t="shared" si="0"/>
        <v>52</v>
      </c>
      <c r="B63" s="25" t="s">
        <v>257</v>
      </c>
      <c r="C63" s="27">
        <v>810</v>
      </c>
      <c r="D63" s="66" t="s">
        <v>141</v>
      </c>
      <c r="E63" s="66" t="s">
        <v>114</v>
      </c>
      <c r="F63" s="66"/>
      <c r="G63" s="67">
        <f t="shared" si="8"/>
        <v>12000</v>
      </c>
      <c r="H63" s="67">
        <f t="shared" si="8"/>
        <v>12000</v>
      </c>
      <c r="I63" s="68">
        <f t="shared" si="8"/>
        <v>12000</v>
      </c>
      <c r="J63" s="62"/>
      <c r="K63" s="62"/>
      <c r="L63" s="62"/>
    </row>
    <row r="64" spans="1:12" ht="140.25">
      <c r="A64" s="27">
        <f t="shared" si="0"/>
        <v>53</v>
      </c>
      <c r="B64" s="25" t="s">
        <v>258</v>
      </c>
      <c r="C64" s="27">
        <v>810</v>
      </c>
      <c r="D64" s="66" t="s">
        <v>141</v>
      </c>
      <c r="E64" s="66" t="s">
        <v>250</v>
      </c>
      <c r="F64" s="66"/>
      <c r="G64" s="67">
        <f t="shared" si="8"/>
        <v>12000</v>
      </c>
      <c r="H64" s="67">
        <f t="shared" si="8"/>
        <v>12000</v>
      </c>
      <c r="I64" s="68">
        <f t="shared" si="8"/>
        <v>12000</v>
      </c>
      <c r="J64" s="62"/>
      <c r="K64" s="62"/>
      <c r="L64" s="62"/>
    </row>
    <row r="65" spans="1:12" ht="38.25">
      <c r="A65" s="27">
        <f t="shared" si="0"/>
        <v>54</v>
      </c>
      <c r="B65" s="25" t="s">
        <v>111</v>
      </c>
      <c r="C65" s="27">
        <v>810</v>
      </c>
      <c r="D65" s="66" t="s">
        <v>141</v>
      </c>
      <c r="E65" s="66" t="s">
        <v>250</v>
      </c>
      <c r="F65" s="66" t="s">
        <v>47</v>
      </c>
      <c r="G65" s="67">
        <f t="shared" si="8"/>
        <v>12000</v>
      </c>
      <c r="H65" s="67">
        <f t="shared" si="8"/>
        <v>12000</v>
      </c>
      <c r="I65" s="68">
        <f t="shared" si="8"/>
        <v>12000</v>
      </c>
      <c r="J65" s="62"/>
      <c r="K65" s="62"/>
      <c r="L65" s="62"/>
    </row>
    <row r="66" spans="1:12" ht="38.25">
      <c r="A66" s="27">
        <f t="shared" si="0"/>
        <v>55</v>
      </c>
      <c r="B66" s="25" t="s">
        <v>49</v>
      </c>
      <c r="C66" s="27">
        <v>810</v>
      </c>
      <c r="D66" s="66" t="s">
        <v>141</v>
      </c>
      <c r="E66" s="66" t="s">
        <v>250</v>
      </c>
      <c r="F66" s="66" t="s">
        <v>50</v>
      </c>
      <c r="G66" s="67">
        <v>12000</v>
      </c>
      <c r="H66" s="67">
        <v>12000</v>
      </c>
      <c r="I66" s="68">
        <v>12000</v>
      </c>
      <c r="J66" s="62"/>
      <c r="K66" s="62"/>
      <c r="L66" s="62"/>
    </row>
    <row r="67" spans="1:12" ht="12.75">
      <c r="A67" s="27">
        <f t="shared" si="0"/>
        <v>56</v>
      </c>
      <c r="B67" s="25" t="s">
        <v>161</v>
      </c>
      <c r="C67" s="27">
        <v>810</v>
      </c>
      <c r="D67" s="66" t="s">
        <v>130</v>
      </c>
      <c r="E67" s="66"/>
      <c r="F67" s="66"/>
      <c r="G67" s="72">
        <f aca="true" t="shared" si="9" ref="G67:I69">G68</f>
        <v>382383</v>
      </c>
      <c r="H67" s="67">
        <f t="shared" si="9"/>
        <v>128401</v>
      </c>
      <c r="I67" s="68">
        <f t="shared" si="9"/>
        <v>54500</v>
      </c>
      <c r="J67" s="62"/>
      <c r="K67" s="62"/>
      <c r="L67" s="62"/>
    </row>
    <row r="68" spans="1:12" ht="25.5">
      <c r="A68" s="27">
        <f t="shared" si="0"/>
        <v>57</v>
      </c>
      <c r="B68" s="25" t="s">
        <v>183</v>
      </c>
      <c r="C68" s="27">
        <v>810</v>
      </c>
      <c r="D68" s="66" t="s">
        <v>142</v>
      </c>
      <c r="E68" s="66"/>
      <c r="F68" s="66"/>
      <c r="G68" s="67">
        <f t="shared" si="9"/>
        <v>382383</v>
      </c>
      <c r="H68" s="67">
        <f t="shared" si="9"/>
        <v>128401</v>
      </c>
      <c r="I68" s="68">
        <f t="shared" si="9"/>
        <v>54500</v>
      </c>
      <c r="J68" s="62"/>
      <c r="K68" s="62"/>
      <c r="L68" s="62"/>
    </row>
    <row r="69" spans="1:12" ht="63.75">
      <c r="A69" s="27">
        <f t="shared" si="0"/>
        <v>58</v>
      </c>
      <c r="B69" s="25" t="s">
        <v>254</v>
      </c>
      <c r="C69" s="27">
        <v>810</v>
      </c>
      <c r="D69" s="66" t="s">
        <v>142</v>
      </c>
      <c r="E69" s="66" t="s">
        <v>133</v>
      </c>
      <c r="F69" s="66"/>
      <c r="G69" s="67">
        <f t="shared" si="9"/>
        <v>382383</v>
      </c>
      <c r="H69" s="67">
        <f t="shared" si="9"/>
        <v>128401</v>
      </c>
      <c r="I69" s="68">
        <f t="shared" si="9"/>
        <v>54500</v>
      </c>
      <c r="J69" s="62"/>
      <c r="K69" s="62"/>
      <c r="L69" s="62"/>
    </row>
    <row r="70" spans="1:12" ht="51">
      <c r="A70" s="27">
        <f t="shared" si="0"/>
        <v>59</v>
      </c>
      <c r="B70" s="25" t="s">
        <v>259</v>
      </c>
      <c r="C70" s="27">
        <v>810</v>
      </c>
      <c r="D70" s="66" t="s">
        <v>142</v>
      </c>
      <c r="E70" s="66" t="s">
        <v>299</v>
      </c>
      <c r="F70" s="66"/>
      <c r="G70" s="67">
        <f>G74+G77+G71+G80</f>
        <v>382383</v>
      </c>
      <c r="H70" s="67">
        <f>H74+H77+H71+H80</f>
        <v>128401</v>
      </c>
      <c r="I70" s="67">
        <f>I74+I77+I71+I80</f>
        <v>54500</v>
      </c>
      <c r="J70" s="62"/>
      <c r="K70" s="62"/>
      <c r="L70" s="62"/>
    </row>
    <row r="71" spans="1:12" ht="165.75">
      <c r="A71" s="27">
        <f t="shared" si="0"/>
        <v>60</v>
      </c>
      <c r="B71" s="25" t="s">
        <v>349</v>
      </c>
      <c r="C71" s="27">
        <v>810</v>
      </c>
      <c r="D71" s="66" t="s">
        <v>142</v>
      </c>
      <c r="E71" s="66" t="s">
        <v>350</v>
      </c>
      <c r="F71" s="66"/>
      <c r="G71" s="67">
        <f>G72</f>
        <v>73244</v>
      </c>
      <c r="H71" s="67">
        <f>H72</f>
        <v>76101</v>
      </c>
      <c r="I71" s="68">
        <f>I72</f>
        <v>0</v>
      </c>
      <c r="J71" s="62"/>
      <c r="K71" s="62"/>
      <c r="L71" s="62"/>
    </row>
    <row r="72" spans="1:12" ht="38.25">
      <c r="A72" s="27">
        <f t="shared" si="0"/>
        <v>61</v>
      </c>
      <c r="B72" s="25" t="s">
        <v>111</v>
      </c>
      <c r="C72" s="27">
        <v>810</v>
      </c>
      <c r="D72" s="66" t="s">
        <v>142</v>
      </c>
      <c r="E72" s="66" t="s">
        <v>350</v>
      </c>
      <c r="F72" s="66" t="s">
        <v>47</v>
      </c>
      <c r="G72" s="67">
        <f aca="true" t="shared" si="10" ref="G72:I75">G73</f>
        <v>73244</v>
      </c>
      <c r="H72" s="67">
        <f t="shared" si="10"/>
        <v>76101</v>
      </c>
      <c r="I72" s="68">
        <f t="shared" si="10"/>
        <v>0</v>
      </c>
      <c r="J72" s="62"/>
      <c r="K72" s="62"/>
      <c r="L72" s="62"/>
    </row>
    <row r="73" spans="1:12" ht="38.25">
      <c r="A73" s="27">
        <f t="shared" si="0"/>
        <v>62</v>
      </c>
      <c r="B73" s="25" t="s">
        <v>49</v>
      </c>
      <c r="C73" s="27">
        <v>810</v>
      </c>
      <c r="D73" s="66" t="s">
        <v>142</v>
      </c>
      <c r="E73" s="66" t="s">
        <v>350</v>
      </c>
      <c r="F73" s="66" t="s">
        <v>50</v>
      </c>
      <c r="G73" s="67">
        <v>73244</v>
      </c>
      <c r="H73" s="67">
        <v>76101</v>
      </c>
      <c r="I73" s="68">
        <v>0</v>
      </c>
      <c r="J73" s="62"/>
      <c r="K73" s="62"/>
      <c r="L73" s="62"/>
    </row>
    <row r="74" spans="1:12" ht="178.5">
      <c r="A74" s="27">
        <f t="shared" si="0"/>
        <v>63</v>
      </c>
      <c r="B74" s="25" t="s">
        <v>260</v>
      </c>
      <c r="C74" s="27">
        <v>810</v>
      </c>
      <c r="D74" s="66" t="s">
        <v>142</v>
      </c>
      <c r="E74" s="66" t="s">
        <v>300</v>
      </c>
      <c r="F74" s="66"/>
      <c r="G74" s="67">
        <f t="shared" si="10"/>
        <v>25000</v>
      </c>
      <c r="H74" s="67">
        <f t="shared" si="10"/>
        <v>0</v>
      </c>
      <c r="I74" s="68">
        <f t="shared" si="10"/>
        <v>0</v>
      </c>
      <c r="J74" s="62"/>
      <c r="K74" s="62"/>
      <c r="L74" s="62"/>
    </row>
    <row r="75" spans="1:12" ht="38.25">
      <c r="A75" s="27">
        <f t="shared" si="0"/>
        <v>64</v>
      </c>
      <c r="B75" s="25" t="s">
        <v>111</v>
      </c>
      <c r="C75" s="27">
        <v>810</v>
      </c>
      <c r="D75" s="66" t="s">
        <v>142</v>
      </c>
      <c r="E75" s="66" t="s">
        <v>300</v>
      </c>
      <c r="F75" s="66" t="s">
        <v>47</v>
      </c>
      <c r="G75" s="67">
        <f t="shared" si="10"/>
        <v>25000</v>
      </c>
      <c r="H75" s="67">
        <f t="shared" si="10"/>
        <v>0</v>
      </c>
      <c r="I75" s="68">
        <f t="shared" si="10"/>
        <v>0</v>
      </c>
      <c r="J75" s="62"/>
      <c r="K75" s="62"/>
      <c r="L75" s="62"/>
    </row>
    <row r="76" spans="1:12" ht="38.25">
      <c r="A76" s="27">
        <f t="shared" si="0"/>
        <v>65</v>
      </c>
      <c r="B76" s="25" t="s">
        <v>49</v>
      </c>
      <c r="C76" s="27">
        <v>810</v>
      </c>
      <c r="D76" s="66" t="s">
        <v>142</v>
      </c>
      <c r="E76" s="66" t="s">
        <v>300</v>
      </c>
      <c r="F76" s="66" t="s">
        <v>50</v>
      </c>
      <c r="G76" s="67">
        <v>25000</v>
      </c>
      <c r="H76" s="67">
        <v>0</v>
      </c>
      <c r="I76" s="68">
        <v>0</v>
      </c>
      <c r="J76" s="62"/>
      <c r="K76" s="62"/>
      <c r="L76" s="62"/>
    </row>
    <row r="77" spans="1:12" ht="178.5">
      <c r="A77" s="27">
        <f t="shared" si="0"/>
        <v>66</v>
      </c>
      <c r="B77" s="25" t="s">
        <v>260</v>
      </c>
      <c r="C77" s="27">
        <v>810</v>
      </c>
      <c r="D77" s="66" t="s">
        <v>142</v>
      </c>
      <c r="E77" s="66" t="s">
        <v>301</v>
      </c>
      <c r="F77" s="66"/>
      <c r="G77" s="67">
        <f aca="true" t="shared" si="11" ref="G77:I78">G78</f>
        <v>50600</v>
      </c>
      <c r="H77" s="67">
        <f t="shared" si="11"/>
        <v>52300</v>
      </c>
      <c r="I77" s="68">
        <f t="shared" si="11"/>
        <v>54500</v>
      </c>
      <c r="J77" s="62"/>
      <c r="K77" s="62"/>
      <c r="L77" s="62"/>
    </row>
    <row r="78" spans="1:12" ht="38.25">
      <c r="A78" s="27">
        <f aca="true" t="shared" si="12" ref="A78:A110">A77+1</f>
        <v>67</v>
      </c>
      <c r="B78" s="25" t="s">
        <v>111</v>
      </c>
      <c r="C78" s="27">
        <v>810</v>
      </c>
      <c r="D78" s="66" t="s">
        <v>142</v>
      </c>
      <c r="E78" s="66" t="s">
        <v>301</v>
      </c>
      <c r="F78" s="66" t="s">
        <v>47</v>
      </c>
      <c r="G78" s="67">
        <f t="shared" si="11"/>
        <v>50600</v>
      </c>
      <c r="H78" s="67">
        <f t="shared" si="11"/>
        <v>52300</v>
      </c>
      <c r="I78" s="68">
        <f t="shared" si="11"/>
        <v>54500</v>
      </c>
      <c r="J78" s="62"/>
      <c r="K78" s="62"/>
      <c r="L78" s="62"/>
    </row>
    <row r="79" spans="1:12" ht="38.25">
      <c r="A79" s="27">
        <f t="shared" si="12"/>
        <v>68</v>
      </c>
      <c r="B79" s="25" t="s">
        <v>49</v>
      </c>
      <c r="C79" s="27">
        <v>810</v>
      </c>
      <c r="D79" s="66" t="s">
        <v>142</v>
      </c>
      <c r="E79" s="66" t="s">
        <v>301</v>
      </c>
      <c r="F79" s="66" t="s">
        <v>50</v>
      </c>
      <c r="G79" s="67">
        <v>50600</v>
      </c>
      <c r="H79" s="67">
        <v>52300</v>
      </c>
      <c r="I79" s="68">
        <v>54500</v>
      </c>
      <c r="J79" s="62"/>
      <c r="K79" s="62"/>
      <c r="L79" s="62"/>
    </row>
    <row r="80" spans="1:12" ht="178.5">
      <c r="A80" s="27">
        <f t="shared" si="12"/>
        <v>69</v>
      </c>
      <c r="B80" s="25" t="s">
        <v>351</v>
      </c>
      <c r="C80" s="27">
        <v>810</v>
      </c>
      <c r="D80" s="66" t="s">
        <v>142</v>
      </c>
      <c r="E80" s="66" t="s">
        <v>352</v>
      </c>
      <c r="F80" s="66"/>
      <c r="G80" s="67">
        <f aca="true" t="shared" si="13" ref="G80:I81">G81</f>
        <v>233539</v>
      </c>
      <c r="H80" s="67">
        <f t="shared" si="13"/>
        <v>0</v>
      </c>
      <c r="I80" s="67">
        <f t="shared" si="13"/>
        <v>0</v>
      </c>
      <c r="J80" s="62"/>
      <c r="K80" s="62"/>
      <c r="L80" s="62"/>
    </row>
    <row r="81" spans="1:12" ht="38.25">
      <c r="A81" s="27">
        <f t="shared" si="12"/>
        <v>70</v>
      </c>
      <c r="B81" s="25" t="s">
        <v>111</v>
      </c>
      <c r="C81" s="27">
        <v>810</v>
      </c>
      <c r="D81" s="66" t="s">
        <v>142</v>
      </c>
      <c r="E81" s="66" t="s">
        <v>352</v>
      </c>
      <c r="F81" s="66" t="s">
        <v>47</v>
      </c>
      <c r="G81" s="67">
        <f t="shared" si="13"/>
        <v>233539</v>
      </c>
      <c r="H81" s="67">
        <f t="shared" si="13"/>
        <v>0</v>
      </c>
      <c r="I81" s="67">
        <f t="shared" si="13"/>
        <v>0</v>
      </c>
      <c r="J81" s="62"/>
      <c r="K81" s="62"/>
      <c r="L81" s="62"/>
    </row>
    <row r="82" spans="1:12" ht="38.25">
      <c r="A82" s="27">
        <f t="shared" si="12"/>
        <v>71</v>
      </c>
      <c r="B82" s="25" t="s">
        <v>49</v>
      </c>
      <c r="C82" s="27">
        <v>810</v>
      </c>
      <c r="D82" s="66" t="s">
        <v>142</v>
      </c>
      <c r="E82" s="66" t="s">
        <v>352</v>
      </c>
      <c r="F82" s="66" t="s">
        <v>50</v>
      </c>
      <c r="G82" s="67">
        <v>233539</v>
      </c>
      <c r="H82" s="67">
        <v>0</v>
      </c>
      <c r="I82" s="68">
        <v>0</v>
      </c>
      <c r="J82" s="62"/>
      <c r="K82" s="62"/>
      <c r="L82" s="62"/>
    </row>
    <row r="83" spans="1:12" ht="12.75">
      <c r="A83" s="27">
        <f t="shared" si="12"/>
        <v>72</v>
      </c>
      <c r="B83" s="25" t="s">
        <v>168</v>
      </c>
      <c r="C83" s="27">
        <v>810</v>
      </c>
      <c r="D83" s="66" t="s">
        <v>143</v>
      </c>
      <c r="E83" s="66"/>
      <c r="F83" s="66"/>
      <c r="G83" s="72">
        <f>G90+G84</f>
        <v>99490</v>
      </c>
      <c r="H83" s="72">
        <f>H90+H84</f>
        <v>99490</v>
      </c>
      <c r="I83" s="72">
        <f>I90+I84</f>
        <v>99490</v>
      </c>
      <c r="J83" s="62"/>
      <c r="K83" s="62"/>
      <c r="L83" s="62"/>
    </row>
    <row r="84" spans="1:12" s="64" customFormat="1" ht="12.75">
      <c r="A84" s="27">
        <f t="shared" si="12"/>
        <v>73</v>
      </c>
      <c r="B84" s="74" t="s">
        <v>325</v>
      </c>
      <c r="C84" s="28">
        <v>810</v>
      </c>
      <c r="D84" s="75" t="s">
        <v>322</v>
      </c>
      <c r="E84" s="75"/>
      <c r="F84" s="75"/>
      <c r="G84" s="76">
        <f aca="true" t="shared" si="14" ref="G84:I88">G85</f>
        <v>20000</v>
      </c>
      <c r="H84" s="76">
        <f t="shared" si="14"/>
        <v>20000</v>
      </c>
      <c r="I84" s="76">
        <f t="shared" si="14"/>
        <v>20000</v>
      </c>
      <c r="J84" s="63"/>
      <c r="K84" s="63"/>
      <c r="L84" s="63"/>
    </row>
    <row r="85" spans="1:12" ht="63.75">
      <c r="A85" s="27">
        <f t="shared" si="12"/>
        <v>74</v>
      </c>
      <c r="B85" s="25" t="s">
        <v>254</v>
      </c>
      <c r="C85" s="27">
        <v>810</v>
      </c>
      <c r="D85" s="66" t="s">
        <v>322</v>
      </c>
      <c r="E85" s="66" t="s">
        <v>133</v>
      </c>
      <c r="F85" s="66"/>
      <c r="G85" s="72">
        <f t="shared" si="14"/>
        <v>20000</v>
      </c>
      <c r="H85" s="72">
        <f t="shared" si="14"/>
        <v>20000</v>
      </c>
      <c r="I85" s="72">
        <f t="shared" si="14"/>
        <v>20000</v>
      </c>
      <c r="J85" s="62"/>
      <c r="K85" s="62"/>
      <c r="L85" s="62"/>
    </row>
    <row r="86" spans="1:12" ht="38.25">
      <c r="A86" s="27">
        <f t="shared" si="12"/>
        <v>75</v>
      </c>
      <c r="B86" s="25" t="s">
        <v>255</v>
      </c>
      <c r="C86" s="27">
        <v>810</v>
      </c>
      <c r="D86" s="66" t="s">
        <v>322</v>
      </c>
      <c r="E86" s="66" t="s">
        <v>132</v>
      </c>
      <c r="F86" s="66"/>
      <c r="G86" s="72">
        <f t="shared" si="14"/>
        <v>20000</v>
      </c>
      <c r="H86" s="72">
        <f t="shared" si="14"/>
        <v>20000</v>
      </c>
      <c r="I86" s="72">
        <f t="shared" si="14"/>
        <v>20000</v>
      </c>
      <c r="J86" s="62"/>
      <c r="K86" s="62"/>
      <c r="L86" s="62"/>
    </row>
    <row r="87" spans="1:12" ht="127.5">
      <c r="A87" s="27">
        <f t="shared" si="12"/>
        <v>76</v>
      </c>
      <c r="B87" s="25" t="s">
        <v>324</v>
      </c>
      <c r="C87" s="27">
        <v>810</v>
      </c>
      <c r="D87" s="66" t="s">
        <v>322</v>
      </c>
      <c r="E87" s="66" t="s">
        <v>323</v>
      </c>
      <c r="F87" s="66"/>
      <c r="G87" s="72">
        <f t="shared" si="14"/>
        <v>20000</v>
      </c>
      <c r="H87" s="72">
        <f t="shared" si="14"/>
        <v>20000</v>
      </c>
      <c r="I87" s="72">
        <f t="shared" si="14"/>
        <v>20000</v>
      </c>
      <c r="J87" s="62"/>
      <c r="K87" s="62"/>
      <c r="L87" s="62"/>
    </row>
    <row r="88" spans="1:12" ht="38.25">
      <c r="A88" s="27">
        <f t="shared" si="12"/>
        <v>77</v>
      </c>
      <c r="B88" s="25" t="s">
        <v>111</v>
      </c>
      <c r="C88" s="27">
        <v>810</v>
      </c>
      <c r="D88" s="66" t="s">
        <v>322</v>
      </c>
      <c r="E88" s="66" t="s">
        <v>323</v>
      </c>
      <c r="F88" s="66" t="s">
        <v>47</v>
      </c>
      <c r="G88" s="72">
        <f t="shared" si="14"/>
        <v>20000</v>
      </c>
      <c r="H88" s="72">
        <f t="shared" si="14"/>
        <v>20000</v>
      </c>
      <c r="I88" s="72">
        <f t="shared" si="14"/>
        <v>20000</v>
      </c>
      <c r="J88" s="62"/>
      <c r="K88" s="62"/>
      <c r="L88" s="62"/>
    </row>
    <row r="89" spans="1:12" ht="38.25">
      <c r="A89" s="27">
        <f t="shared" si="12"/>
        <v>78</v>
      </c>
      <c r="B89" s="25" t="s">
        <v>49</v>
      </c>
      <c r="C89" s="27">
        <v>810</v>
      </c>
      <c r="D89" s="66" t="s">
        <v>322</v>
      </c>
      <c r="E89" s="66" t="s">
        <v>323</v>
      </c>
      <c r="F89" s="66" t="s">
        <v>50</v>
      </c>
      <c r="G89" s="72">
        <v>20000</v>
      </c>
      <c r="H89" s="67">
        <v>20000</v>
      </c>
      <c r="I89" s="68">
        <v>20000</v>
      </c>
      <c r="J89" s="62"/>
      <c r="K89" s="62"/>
      <c r="L89" s="62"/>
    </row>
    <row r="90" spans="1:12" ht="12.75">
      <c r="A90" s="27">
        <f t="shared" si="12"/>
        <v>79</v>
      </c>
      <c r="B90" s="25" t="s">
        <v>169</v>
      </c>
      <c r="C90" s="27">
        <v>810</v>
      </c>
      <c r="D90" s="66" t="s">
        <v>144</v>
      </c>
      <c r="E90" s="66"/>
      <c r="F90" s="66"/>
      <c r="G90" s="72">
        <f aca="true" t="shared" si="15" ref="G90:I91">G91</f>
        <v>79490</v>
      </c>
      <c r="H90" s="67">
        <f t="shared" si="15"/>
        <v>79490</v>
      </c>
      <c r="I90" s="68">
        <f t="shared" si="15"/>
        <v>79490</v>
      </c>
      <c r="J90" s="62"/>
      <c r="K90" s="62"/>
      <c r="L90" s="62"/>
    </row>
    <row r="91" spans="1:12" ht="63.75">
      <c r="A91" s="27">
        <f t="shared" si="12"/>
        <v>80</v>
      </c>
      <c r="B91" s="25" t="s">
        <v>254</v>
      </c>
      <c r="C91" s="27">
        <v>810</v>
      </c>
      <c r="D91" s="66" t="s">
        <v>144</v>
      </c>
      <c r="E91" s="66" t="s">
        <v>133</v>
      </c>
      <c r="F91" s="66"/>
      <c r="G91" s="67">
        <f t="shared" si="15"/>
        <v>79490</v>
      </c>
      <c r="H91" s="67">
        <f t="shared" si="15"/>
        <v>79490</v>
      </c>
      <c r="I91" s="68">
        <f t="shared" si="15"/>
        <v>79490</v>
      </c>
      <c r="J91" s="62"/>
      <c r="K91" s="62"/>
      <c r="L91" s="62"/>
    </row>
    <row r="92" spans="1:12" ht="38.25">
      <c r="A92" s="27">
        <f t="shared" si="12"/>
        <v>81</v>
      </c>
      <c r="B92" s="25" t="s">
        <v>255</v>
      </c>
      <c r="C92" s="27">
        <v>810</v>
      </c>
      <c r="D92" s="66" t="s">
        <v>144</v>
      </c>
      <c r="E92" s="66" t="s">
        <v>132</v>
      </c>
      <c r="F92" s="66"/>
      <c r="G92" s="67">
        <f>G93+G96+G99</f>
        <v>79490</v>
      </c>
      <c r="H92" s="67">
        <f>H93+H96+H99</f>
        <v>79490</v>
      </c>
      <c r="I92" s="67">
        <f>I93+I96+I99</f>
        <v>79490</v>
      </c>
      <c r="J92" s="62"/>
      <c r="K92" s="62"/>
      <c r="L92" s="62"/>
    </row>
    <row r="93" spans="1:12" ht="114.75">
      <c r="A93" s="27">
        <f t="shared" si="12"/>
        <v>82</v>
      </c>
      <c r="B93" s="25" t="s">
        <v>261</v>
      </c>
      <c r="C93" s="27">
        <v>810</v>
      </c>
      <c r="D93" s="66" t="s">
        <v>144</v>
      </c>
      <c r="E93" s="66" t="s">
        <v>249</v>
      </c>
      <c r="F93" s="66"/>
      <c r="G93" s="67">
        <f aca="true" t="shared" si="16" ref="G93:I94">G94</f>
        <v>49490</v>
      </c>
      <c r="H93" s="67">
        <f t="shared" si="16"/>
        <v>49490</v>
      </c>
      <c r="I93" s="68">
        <f t="shared" si="16"/>
        <v>49490</v>
      </c>
      <c r="J93" s="62"/>
      <c r="K93" s="62"/>
      <c r="L93" s="62"/>
    </row>
    <row r="94" spans="1:12" ht="38.25">
      <c r="A94" s="27">
        <f t="shared" si="12"/>
        <v>83</v>
      </c>
      <c r="B94" s="25" t="s">
        <v>111</v>
      </c>
      <c r="C94" s="27">
        <v>810</v>
      </c>
      <c r="D94" s="66" t="s">
        <v>144</v>
      </c>
      <c r="E94" s="66" t="s">
        <v>249</v>
      </c>
      <c r="F94" s="66" t="s">
        <v>47</v>
      </c>
      <c r="G94" s="67">
        <f t="shared" si="16"/>
        <v>49490</v>
      </c>
      <c r="H94" s="67">
        <f t="shared" si="16"/>
        <v>49490</v>
      </c>
      <c r="I94" s="68">
        <f t="shared" si="16"/>
        <v>49490</v>
      </c>
      <c r="J94" s="62"/>
      <c r="K94" s="62"/>
      <c r="L94" s="62"/>
    </row>
    <row r="95" spans="1:12" ht="38.25">
      <c r="A95" s="27">
        <f t="shared" si="12"/>
        <v>84</v>
      </c>
      <c r="B95" s="25" t="s">
        <v>49</v>
      </c>
      <c r="C95" s="27">
        <v>810</v>
      </c>
      <c r="D95" s="66" t="s">
        <v>144</v>
      </c>
      <c r="E95" s="66" t="s">
        <v>249</v>
      </c>
      <c r="F95" s="66" t="s">
        <v>50</v>
      </c>
      <c r="G95" s="67">
        <v>49490</v>
      </c>
      <c r="H95" s="67">
        <v>49490</v>
      </c>
      <c r="I95" s="68">
        <v>49490</v>
      </c>
      <c r="J95" s="62"/>
      <c r="K95" s="62"/>
      <c r="L95" s="62"/>
    </row>
    <row r="96" spans="1:12" ht="127.5">
      <c r="A96" s="27">
        <f t="shared" si="12"/>
        <v>85</v>
      </c>
      <c r="B96" s="25" t="s">
        <v>391</v>
      </c>
      <c r="C96" s="27">
        <v>810</v>
      </c>
      <c r="D96" s="66" t="s">
        <v>388</v>
      </c>
      <c r="E96" s="66" t="s">
        <v>390</v>
      </c>
      <c r="F96" s="66"/>
      <c r="G96" s="67">
        <f aca="true" t="shared" si="17" ref="G96:I97">G97</f>
        <v>15000</v>
      </c>
      <c r="H96" s="67">
        <f t="shared" si="17"/>
        <v>15000</v>
      </c>
      <c r="I96" s="67">
        <f t="shared" si="17"/>
        <v>15000</v>
      </c>
      <c r="J96" s="62"/>
      <c r="K96" s="62"/>
      <c r="L96" s="62"/>
    </row>
    <row r="97" spans="1:12" ht="38.25">
      <c r="A97" s="27">
        <f t="shared" si="12"/>
        <v>86</v>
      </c>
      <c r="B97" s="25" t="s">
        <v>111</v>
      </c>
      <c r="C97" s="27">
        <v>810</v>
      </c>
      <c r="D97" s="66" t="s">
        <v>388</v>
      </c>
      <c r="E97" s="66" t="s">
        <v>390</v>
      </c>
      <c r="F97" s="66" t="s">
        <v>47</v>
      </c>
      <c r="G97" s="67">
        <f t="shared" si="17"/>
        <v>15000</v>
      </c>
      <c r="H97" s="67">
        <f t="shared" si="17"/>
        <v>15000</v>
      </c>
      <c r="I97" s="67">
        <f t="shared" si="17"/>
        <v>15000</v>
      </c>
      <c r="J97" s="62"/>
      <c r="K97" s="62"/>
      <c r="L97" s="62"/>
    </row>
    <row r="98" spans="1:12" ht="38.25">
      <c r="A98" s="27">
        <f t="shared" si="12"/>
        <v>87</v>
      </c>
      <c r="B98" s="25" t="s">
        <v>49</v>
      </c>
      <c r="C98" s="27">
        <v>810</v>
      </c>
      <c r="D98" s="66" t="s">
        <v>388</v>
      </c>
      <c r="E98" s="66" t="s">
        <v>390</v>
      </c>
      <c r="F98" s="66" t="s">
        <v>50</v>
      </c>
      <c r="G98" s="67">
        <v>15000</v>
      </c>
      <c r="H98" s="67">
        <v>15000</v>
      </c>
      <c r="I98" s="68">
        <v>15000</v>
      </c>
      <c r="J98" s="62"/>
      <c r="K98" s="62"/>
      <c r="L98" s="62"/>
    </row>
    <row r="99" spans="1:12" ht="136.5" customHeight="1">
      <c r="A99" s="27">
        <f t="shared" si="12"/>
        <v>88</v>
      </c>
      <c r="B99" s="74" t="s">
        <v>392</v>
      </c>
      <c r="C99" s="27">
        <v>810</v>
      </c>
      <c r="D99" s="66" t="s">
        <v>388</v>
      </c>
      <c r="E99" s="66" t="s">
        <v>389</v>
      </c>
      <c r="F99" s="66"/>
      <c r="G99" s="67">
        <f aca="true" t="shared" si="18" ref="G99:I100">G100</f>
        <v>15000</v>
      </c>
      <c r="H99" s="67">
        <f t="shared" si="18"/>
        <v>15000</v>
      </c>
      <c r="I99" s="67">
        <f t="shared" si="18"/>
        <v>15000</v>
      </c>
      <c r="J99" s="62"/>
      <c r="K99" s="62"/>
      <c r="L99" s="62"/>
    </row>
    <row r="100" spans="1:12" ht="38.25">
      <c r="A100" s="27">
        <f t="shared" si="12"/>
        <v>89</v>
      </c>
      <c r="B100" s="25" t="s">
        <v>111</v>
      </c>
      <c r="C100" s="27">
        <v>810</v>
      </c>
      <c r="D100" s="66" t="s">
        <v>388</v>
      </c>
      <c r="E100" s="66" t="s">
        <v>389</v>
      </c>
      <c r="F100" s="66" t="s">
        <v>47</v>
      </c>
      <c r="G100" s="67">
        <f t="shared" si="18"/>
        <v>15000</v>
      </c>
      <c r="H100" s="67">
        <f t="shared" si="18"/>
        <v>15000</v>
      </c>
      <c r="I100" s="67">
        <f t="shared" si="18"/>
        <v>15000</v>
      </c>
      <c r="J100" s="62"/>
      <c r="K100" s="62"/>
      <c r="L100" s="62"/>
    </row>
    <row r="101" spans="1:12" ht="38.25">
      <c r="A101" s="27">
        <f t="shared" si="12"/>
        <v>90</v>
      </c>
      <c r="B101" s="25" t="s">
        <v>49</v>
      </c>
      <c r="C101" s="27">
        <v>810</v>
      </c>
      <c r="D101" s="66" t="s">
        <v>388</v>
      </c>
      <c r="E101" s="66" t="s">
        <v>389</v>
      </c>
      <c r="F101" s="66" t="s">
        <v>50</v>
      </c>
      <c r="G101" s="67">
        <v>15000</v>
      </c>
      <c r="H101" s="67">
        <v>15000</v>
      </c>
      <c r="I101" s="68">
        <v>15000</v>
      </c>
      <c r="J101" s="62"/>
      <c r="K101" s="62"/>
      <c r="L101" s="62"/>
    </row>
    <row r="102" spans="1:12" ht="23.25" customHeight="1">
      <c r="A102" s="27">
        <f t="shared" si="12"/>
        <v>91</v>
      </c>
      <c r="B102" s="25" t="s">
        <v>170</v>
      </c>
      <c r="C102" s="27">
        <v>810</v>
      </c>
      <c r="D102" s="66" t="s">
        <v>145</v>
      </c>
      <c r="E102" s="77"/>
      <c r="F102" s="66"/>
      <c r="G102" s="72">
        <f aca="true" t="shared" si="19" ref="G102:H107">G103</f>
        <v>151216</v>
      </c>
      <c r="H102" s="67">
        <f t="shared" si="19"/>
        <v>151216</v>
      </c>
      <c r="I102" s="68">
        <f>+H102</f>
        <v>151216</v>
      </c>
      <c r="J102" s="62"/>
      <c r="K102" s="62"/>
      <c r="L102" s="62"/>
    </row>
    <row r="103" spans="1:12" ht="12.75">
      <c r="A103" s="27">
        <f t="shared" si="12"/>
        <v>92</v>
      </c>
      <c r="B103" s="25" t="s">
        <v>115</v>
      </c>
      <c r="C103" s="27">
        <v>810</v>
      </c>
      <c r="D103" s="66" t="s">
        <v>146</v>
      </c>
      <c r="E103" s="77"/>
      <c r="F103" s="66"/>
      <c r="G103" s="67">
        <f t="shared" si="19"/>
        <v>151216</v>
      </c>
      <c r="H103" s="67">
        <f t="shared" si="19"/>
        <v>151216</v>
      </c>
      <c r="I103" s="68">
        <f>+H103</f>
        <v>151216</v>
      </c>
      <c r="J103" s="62"/>
      <c r="K103" s="62"/>
      <c r="L103" s="62"/>
    </row>
    <row r="104" spans="1:12" ht="63.75">
      <c r="A104" s="27">
        <f t="shared" si="12"/>
        <v>93</v>
      </c>
      <c r="B104" s="25" t="s">
        <v>254</v>
      </c>
      <c r="C104" s="27">
        <v>810</v>
      </c>
      <c r="D104" s="66" t="s">
        <v>146</v>
      </c>
      <c r="E104" s="66" t="s">
        <v>133</v>
      </c>
      <c r="F104" s="66"/>
      <c r="G104" s="67">
        <f t="shared" si="19"/>
        <v>151216</v>
      </c>
      <c r="H104" s="67">
        <f t="shared" si="19"/>
        <v>151216</v>
      </c>
      <c r="I104" s="68">
        <f>I105</f>
        <v>151216</v>
      </c>
      <c r="J104" s="62"/>
      <c r="K104" s="62"/>
      <c r="L104" s="62"/>
    </row>
    <row r="105" spans="1:12" ht="38.25">
      <c r="A105" s="27">
        <f t="shared" si="12"/>
        <v>94</v>
      </c>
      <c r="B105" s="25" t="s">
        <v>11</v>
      </c>
      <c r="C105" s="27">
        <v>810</v>
      </c>
      <c r="D105" s="66" t="s">
        <v>146</v>
      </c>
      <c r="E105" s="66" t="s">
        <v>8</v>
      </c>
      <c r="F105" s="66"/>
      <c r="G105" s="67">
        <f t="shared" si="19"/>
        <v>151216</v>
      </c>
      <c r="H105" s="67">
        <f t="shared" si="19"/>
        <v>151216</v>
      </c>
      <c r="I105" s="68">
        <f>I106</f>
        <v>151216</v>
      </c>
      <c r="J105" s="62"/>
      <c r="K105" s="62"/>
      <c r="L105" s="62"/>
    </row>
    <row r="106" spans="1:12" ht="229.5">
      <c r="A106" s="27">
        <f t="shared" si="12"/>
        <v>95</v>
      </c>
      <c r="B106" s="25" t="s">
        <v>10</v>
      </c>
      <c r="C106" s="27">
        <v>810</v>
      </c>
      <c r="D106" s="66" t="s">
        <v>146</v>
      </c>
      <c r="E106" s="66" t="s">
        <v>9</v>
      </c>
      <c r="F106" s="66"/>
      <c r="G106" s="67">
        <f t="shared" si="19"/>
        <v>151216</v>
      </c>
      <c r="H106" s="67">
        <f t="shared" si="19"/>
        <v>151216</v>
      </c>
      <c r="I106" s="68">
        <f>I107</f>
        <v>151216</v>
      </c>
      <c r="J106" s="62"/>
      <c r="K106" s="62"/>
      <c r="L106" s="62"/>
    </row>
    <row r="107" spans="1:12" ht="12.75">
      <c r="A107" s="27">
        <f t="shared" si="12"/>
        <v>96</v>
      </c>
      <c r="B107" s="25" t="s">
        <v>116</v>
      </c>
      <c r="C107" s="27">
        <v>810</v>
      </c>
      <c r="D107" s="66" t="s">
        <v>146</v>
      </c>
      <c r="E107" s="66" t="s">
        <v>9</v>
      </c>
      <c r="F107" s="66" t="s">
        <v>162</v>
      </c>
      <c r="G107" s="67">
        <f t="shared" si="19"/>
        <v>151216</v>
      </c>
      <c r="H107" s="67">
        <f t="shared" si="19"/>
        <v>151216</v>
      </c>
      <c r="I107" s="68">
        <f>I108</f>
        <v>151216</v>
      </c>
      <c r="J107" s="62"/>
      <c r="K107" s="62"/>
      <c r="L107" s="62"/>
    </row>
    <row r="108" spans="1:12" ht="12.75">
      <c r="A108" s="27">
        <f t="shared" si="12"/>
        <v>97</v>
      </c>
      <c r="B108" s="25" t="s">
        <v>124</v>
      </c>
      <c r="C108" s="27">
        <v>810</v>
      </c>
      <c r="D108" s="66" t="s">
        <v>146</v>
      </c>
      <c r="E108" s="66" t="s">
        <v>9</v>
      </c>
      <c r="F108" s="66" t="s">
        <v>117</v>
      </c>
      <c r="G108" s="67">
        <v>151216</v>
      </c>
      <c r="H108" s="67">
        <v>151216</v>
      </c>
      <c r="I108" s="68">
        <v>151216</v>
      </c>
      <c r="J108" s="62"/>
      <c r="K108" s="62"/>
      <c r="L108" s="62"/>
    </row>
    <row r="109" spans="1:12" ht="15">
      <c r="A109" s="27">
        <f t="shared" si="12"/>
        <v>98</v>
      </c>
      <c r="B109" s="25" t="s">
        <v>177</v>
      </c>
      <c r="C109" s="27"/>
      <c r="D109" s="66"/>
      <c r="E109" s="77"/>
      <c r="F109" s="66"/>
      <c r="G109" s="67"/>
      <c r="H109" s="45">
        <v>97195</v>
      </c>
      <c r="I109" s="45">
        <v>188560</v>
      </c>
      <c r="J109" s="62"/>
      <c r="K109" s="62"/>
      <c r="L109" s="62"/>
    </row>
    <row r="110" spans="1:12" ht="12.75">
      <c r="A110" s="27">
        <f t="shared" si="12"/>
        <v>99</v>
      </c>
      <c r="B110" s="25" t="s">
        <v>118</v>
      </c>
      <c r="C110" s="27"/>
      <c r="D110" s="66"/>
      <c r="E110" s="77"/>
      <c r="F110" s="66"/>
      <c r="G110" s="78">
        <f>G12</f>
        <v>4266861</v>
      </c>
      <c r="H110" s="76">
        <f>H12</f>
        <v>3887813</v>
      </c>
      <c r="I110" s="68">
        <f>I12</f>
        <v>3771191</v>
      </c>
      <c r="J110" s="62"/>
      <c r="K110" s="62"/>
      <c r="L110" s="62"/>
    </row>
    <row r="111" spans="2:9" ht="12.75">
      <c r="B111" s="5"/>
      <c r="C111" s="41"/>
      <c r="D111" s="41"/>
      <c r="E111" s="41"/>
      <c r="F111" s="41"/>
      <c r="G111" s="105"/>
      <c r="H111" s="105"/>
      <c r="I111" s="105"/>
    </row>
    <row r="112" spans="2:9" ht="12.75">
      <c r="B112" s="5"/>
      <c r="C112" s="41"/>
      <c r="D112" s="41"/>
      <c r="E112" s="41"/>
      <c r="F112" s="41"/>
      <c r="G112" s="5"/>
      <c r="H112" s="5"/>
      <c r="I112" s="5"/>
    </row>
    <row r="113" spans="2:9" ht="12.75">
      <c r="B113" s="5"/>
      <c r="C113" s="41"/>
      <c r="D113" s="41"/>
      <c r="E113" s="41"/>
      <c r="F113" s="41"/>
      <c r="G113" s="5"/>
      <c r="H113" s="5"/>
      <c r="I113" s="5"/>
    </row>
    <row r="114" spans="2:9" ht="12.75">
      <c r="B114" s="5"/>
      <c r="C114" s="41"/>
      <c r="D114" s="41"/>
      <c r="E114" s="41"/>
      <c r="F114" s="41"/>
      <c r="G114" s="5"/>
      <c r="H114" s="5"/>
      <c r="I114" s="5"/>
    </row>
    <row r="115" ht="12.75">
      <c r="G115" s="5"/>
    </row>
  </sheetData>
  <sheetProtection/>
  <mergeCells count="11">
    <mergeCell ref="D1:I1"/>
    <mergeCell ref="D2:I2"/>
    <mergeCell ref="D3:I3"/>
    <mergeCell ref="A7:I7"/>
    <mergeCell ref="A9:A10"/>
    <mergeCell ref="B9:B10"/>
    <mergeCell ref="C9:C10"/>
    <mergeCell ref="D9:F9"/>
    <mergeCell ref="G9:G10"/>
    <mergeCell ref="H9:H10"/>
    <mergeCell ref="I9:I10"/>
  </mergeCells>
  <printOptions/>
  <pageMargins left="0.1968503937007874" right="0.1968503937007874" top="0.1968503937007874" bottom="0.1968503937007874" header="0.11811023622047245" footer="0.1968503937007874"/>
  <pageSetup fitToHeight="0" fitToWidth="1"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19"/>
  <sheetViews>
    <sheetView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4.25390625" style="54" customWidth="1"/>
    <col min="2" max="2" width="46.00390625" style="54" customWidth="1"/>
    <col min="3" max="3" width="14.125" style="79" customWidth="1"/>
    <col min="4" max="5" width="5.625" style="54" customWidth="1"/>
    <col min="6" max="6" width="12.375" style="64" customWidth="1"/>
    <col min="7" max="7" width="13.75390625" style="54" customWidth="1"/>
    <col min="8" max="8" width="11.875" style="54" customWidth="1"/>
    <col min="9" max="16384" width="9.00390625" style="54" customWidth="1"/>
  </cols>
  <sheetData>
    <row r="1" spans="1:8" ht="12.75">
      <c r="A1" s="131" t="s">
        <v>112</v>
      </c>
      <c r="B1" s="131"/>
      <c r="C1" s="131"/>
      <c r="D1" s="131"/>
      <c r="E1" s="131"/>
      <c r="F1" s="131"/>
      <c r="G1" s="131"/>
      <c r="H1" s="131"/>
    </row>
    <row r="2" spans="1:8" ht="12.75">
      <c r="A2" s="131" t="s">
        <v>399</v>
      </c>
      <c r="B2" s="131"/>
      <c r="C2" s="131"/>
      <c r="D2" s="131"/>
      <c r="E2" s="131"/>
      <c r="F2" s="131"/>
      <c r="G2" s="131"/>
      <c r="H2" s="131"/>
    </row>
    <row r="3" spans="1:8" ht="12.75">
      <c r="A3" s="131" t="s">
        <v>405</v>
      </c>
      <c r="B3" s="131"/>
      <c r="C3" s="131"/>
      <c r="D3" s="131"/>
      <c r="E3" s="131"/>
      <c r="F3" s="131"/>
      <c r="G3" s="131"/>
      <c r="H3" s="131"/>
    </row>
    <row r="4" ht="12.75">
      <c r="A4" s="6"/>
    </row>
    <row r="5" spans="1:8" ht="12.75">
      <c r="A5" s="150" t="s">
        <v>395</v>
      </c>
      <c r="B5" s="150"/>
      <c r="C5" s="150"/>
      <c r="D5" s="150"/>
      <c r="E5" s="150"/>
      <c r="F5" s="150"/>
      <c r="G5" s="150"/>
      <c r="H5" s="150"/>
    </row>
    <row r="6" spans="1:8" ht="33.75" customHeight="1">
      <c r="A6" s="150"/>
      <c r="B6" s="150"/>
      <c r="C6" s="150"/>
      <c r="D6" s="150"/>
      <c r="E6" s="150"/>
      <c r="F6" s="150"/>
      <c r="G6" s="150"/>
      <c r="H6" s="150"/>
    </row>
    <row r="7" spans="1:8" ht="12.75">
      <c r="A7" s="151" t="s">
        <v>205</v>
      </c>
      <c r="B7" s="151"/>
      <c r="C7" s="151"/>
      <c r="D7" s="151"/>
      <c r="E7" s="151"/>
      <c r="F7" s="151"/>
      <c r="G7" s="151"/>
      <c r="H7" s="151"/>
    </row>
    <row r="8" spans="1:8" s="61" customFormat="1" ht="12.75" customHeight="1">
      <c r="A8" s="141" t="s">
        <v>75</v>
      </c>
      <c r="B8" s="141" t="s">
        <v>174</v>
      </c>
      <c r="C8" s="153" t="s">
        <v>175</v>
      </c>
      <c r="D8" s="141" t="s">
        <v>176</v>
      </c>
      <c r="E8" s="141" t="s">
        <v>150</v>
      </c>
      <c r="F8" s="154" t="s">
        <v>182</v>
      </c>
      <c r="G8" s="141" t="s">
        <v>230</v>
      </c>
      <c r="H8" s="141" t="s">
        <v>274</v>
      </c>
    </row>
    <row r="9" spans="1:8" s="61" customFormat="1" ht="12.75">
      <c r="A9" s="141"/>
      <c r="B9" s="141"/>
      <c r="C9" s="153"/>
      <c r="D9" s="141"/>
      <c r="E9" s="141"/>
      <c r="F9" s="155"/>
      <c r="G9" s="152"/>
      <c r="H9" s="152"/>
    </row>
    <row r="10" spans="1:8" s="61" customFormat="1" ht="12.75">
      <c r="A10" s="141"/>
      <c r="B10" s="141"/>
      <c r="C10" s="153"/>
      <c r="D10" s="141"/>
      <c r="E10" s="141"/>
      <c r="F10" s="155"/>
      <c r="G10" s="152"/>
      <c r="H10" s="152"/>
    </row>
    <row r="11" spans="1:8" s="61" customFormat="1" ht="12.75">
      <c r="A11" s="27"/>
      <c r="B11" s="27">
        <v>1</v>
      </c>
      <c r="C11" s="66">
        <v>2</v>
      </c>
      <c r="D11" s="27">
        <v>3</v>
      </c>
      <c r="E11" s="27">
        <v>4</v>
      </c>
      <c r="F11" s="28">
        <v>5</v>
      </c>
      <c r="G11" s="27">
        <v>6</v>
      </c>
      <c r="H11" s="27">
        <v>7</v>
      </c>
    </row>
    <row r="12" spans="1:8" ht="38.25">
      <c r="A12" s="27">
        <v>1</v>
      </c>
      <c r="B12" s="20" t="s">
        <v>254</v>
      </c>
      <c r="C12" s="77">
        <v>100000000</v>
      </c>
      <c r="D12" s="27"/>
      <c r="E12" s="66"/>
      <c r="F12" s="48">
        <f>F13+F34+F55+F71</f>
        <v>648645</v>
      </c>
      <c r="G12" s="48">
        <f>G13+G34+G55+G71</f>
        <v>396085</v>
      </c>
      <c r="H12" s="48">
        <f>H13+H34+H55+H71</f>
        <v>322184</v>
      </c>
    </row>
    <row r="13" spans="1:8" ht="25.5">
      <c r="A13" s="27">
        <f>A12+1</f>
        <v>2</v>
      </c>
      <c r="B13" s="20" t="s">
        <v>262</v>
      </c>
      <c r="C13" s="77">
        <v>110000000</v>
      </c>
      <c r="D13" s="27"/>
      <c r="E13" s="66"/>
      <c r="F13" s="48">
        <f>F14+F19+F24+F29</f>
        <v>99490</v>
      </c>
      <c r="G13" s="48">
        <f>G14+G19+G24+G29</f>
        <v>99490</v>
      </c>
      <c r="H13" s="48">
        <f>H14+H19+H24+H29</f>
        <v>99490</v>
      </c>
    </row>
    <row r="14" spans="1:8" ht="76.5">
      <c r="A14" s="27">
        <f aca="true" t="shared" si="0" ref="A14:A78">A13+1</f>
        <v>3</v>
      </c>
      <c r="B14" s="32" t="s">
        <v>263</v>
      </c>
      <c r="C14" s="77">
        <v>110081010</v>
      </c>
      <c r="D14" s="39"/>
      <c r="E14" s="118"/>
      <c r="F14" s="48">
        <f aca="true" t="shared" si="1" ref="F14:G17">F15</f>
        <v>49490</v>
      </c>
      <c r="G14" s="51">
        <f t="shared" si="1"/>
        <v>49490</v>
      </c>
      <c r="H14" s="51">
        <f>H16</f>
        <v>49490</v>
      </c>
    </row>
    <row r="15" spans="1:8" ht="25.5">
      <c r="A15" s="27">
        <f t="shared" si="0"/>
        <v>4</v>
      </c>
      <c r="B15" s="32" t="s">
        <v>46</v>
      </c>
      <c r="C15" s="77">
        <v>110081010</v>
      </c>
      <c r="D15" s="27">
        <v>200</v>
      </c>
      <c r="E15" s="66"/>
      <c r="F15" s="48">
        <f t="shared" si="1"/>
        <v>49490</v>
      </c>
      <c r="G15" s="119">
        <f t="shared" si="1"/>
        <v>49490</v>
      </c>
      <c r="H15" s="119">
        <f>H16</f>
        <v>49490</v>
      </c>
    </row>
    <row r="16" spans="1:8" ht="25.5">
      <c r="A16" s="27">
        <f t="shared" si="0"/>
        <v>5</v>
      </c>
      <c r="B16" s="32" t="s">
        <v>49</v>
      </c>
      <c r="C16" s="77">
        <v>110081010</v>
      </c>
      <c r="D16" s="27">
        <v>240</v>
      </c>
      <c r="E16" s="66"/>
      <c r="F16" s="48">
        <f t="shared" si="1"/>
        <v>49490</v>
      </c>
      <c r="G16" s="51">
        <f t="shared" si="1"/>
        <v>49490</v>
      </c>
      <c r="H16" s="51">
        <f>H17</f>
        <v>49490</v>
      </c>
    </row>
    <row r="17" spans="1:8" ht="12.75">
      <c r="A17" s="27">
        <f t="shared" si="0"/>
        <v>6</v>
      </c>
      <c r="B17" s="20" t="s">
        <v>168</v>
      </c>
      <c r="C17" s="77">
        <v>110081010</v>
      </c>
      <c r="D17" s="27">
        <v>240</v>
      </c>
      <c r="E17" s="66" t="s">
        <v>143</v>
      </c>
      <c r="F17" s="48">
        <f t="shared" si="1"/>
        <v>49490</v>
      </c>
      <c r="G17" s="48">
        <f t="shared" si="1"/>
        <v>49490</v>
      </c>
      <c r="H17" s="48">
        <f>H18</f>
        <v>49490</v>
      </c>
    </row>
    <row r="18" spans="1:8" ht="12.75">
      <c r="A18" s="27">
        <f t="shared" si="0"/>
        <v>7</v>
      </c>
      <c r="B18" s="20" t="s">
        <v>169</v>
      </c>
      <c r="C18" s="77">
        <v>110081010</v>
      </c>
      <c r="D18" s="27">
        <v>240</v>
      </c>
      <c r="E18" s="66" t="s">
        <v>144</v>
      </c>
      <c r="F18" s="48">
        <v>49490</v>
      </c>
      <c r="G18" s="51">
        <v>49490</v>
      </c>
      <c r="H18" s="51">
        <v>49490</v>
      </c>
    </row>
    <row r="19" spans="1:8" ht="76.5">
      <c r="A19" s="27"/>
      <c r="B19" s="25" t="s">
        <v>391</v>
      </c>
      <c r="C19" s="77">
        <v>110081040</v>
      </c>
      <c r="D19" s="27"/>
      <c r="E19" s="66"/>
      <c r="F19" s="48">
        <f aca="true" t="shared" si="2" ref="F19:H22">F20</f>
        <v>15000</v>
      </c>
      <c r="G19" s="48">
        <f t="shared" si="2"/>
        <v>15000</v>
      </c>
      <c r="H19" s="48">
        <f t="shared" si="2"/>
        <v>15000</v>
      </c>
    </row>
    <row r="20" spans="1:8" ht="25.5">
      <c r="A20" s="27"/>
      <c r="B20" s="32" t="s">
        <v>46</v>
      </c>
      <c r="C20" s="77">
        <v>110081040</v>
      </c>
      <c r="D20" s="27">
        <v>200</v>
      </c>
      <c r="E20" s="66"/>
      <c r="F20" s="48">
        <f t="shared" si="2"/>
        <v>15000</v>
      </c>
      <c r="G20" s="48">
        <f t="shared" si="2"/>
        <v>15000</v>
      </c>
      <c r="H20" s="48">
        <f t="shared" si="2"/>
        <v>15000</v>
      </c>
    </row>
    <row r="21" spans="1:8" ht="25.5">
      <c r="A21" s="27"/>
      <c r="B21" s="32" t="s">
        <v>49</v>
      </c>
      <c r="C21" s="77">
        <v>110081040</v>
      </c>
      <c r="D21" s="27">
        <v>240</v>
      </c>
      <c r="E21" s="66"/>
      <c r="F21" s="48">
        <f t="shared" si="2"/>
        <v>15000</v>
      </c>
      <c r="G21" s="48">
        <f t="shared" si="2"/>
        <v>15000</v>
      </c>
      <c r="H21" s="48">
        <f t="shared" si="2"/>
        <v>15000</v>
      </c>
    </row>
    <row r="22" spans="1:8" ht="12.75">
      <c r="A22" s="27"/>
      <c r="B22" s="20" t="s">
        <v>168</v>
      </c>
      <c r="C22" s="77">
        <v>110081040</v>
      </c>
      <c r="D22" s="27">
        <v>240</v>
      </c>
      <c r="E22" s="66" t="s">
        <v>143</v>
      </c>
      <c r="F22" s="48">
        <f t="shared" si="2"/>
        <v>15000</v>
      </c>
      <c r="G22" s="48">
        <f t="shared" si="2"/>
        <v>15000</v>
      </c>
      <c r="H22" s="48">
        <f t="shared" si="2"/>
        <v>15000</v>
      </c>
    </row>
    <row r="23" spans="1:8" ht="12.75">
      <c r="A23" s="27"/>
      <c r="B23" s="20" t="s">
        <v>169</v>
      </c>
      <c r="C23" s="77">
        <v>110081040</v>
      </c>
      <c r="D23" s="27">
        <v>240</v>
      </c>
      <c r="E23" s="66" t="s">
        <v>144</v>
      </c>
      <c r="F23" s="48">
        <v>15000</v>
      </c>
      <c r="G23" s="51">
        <v>15000</v>
      </c>
      <c r="H23" s="51">
        <v>15000</v>
      </c>
    </row>
    <row r="24" spans="1:8" ht="89.25">
      <c r="A24" s="27"/>
      <c r="B24" s="74" t="s">
        <v>392</v>
      </c>
      <c r="C24" s="77">
        <v>110081050</v>
      </c>
      <c r="D24" s="27"/>
      <c r="E24" s="66"/>
      <c r="F24" s="48">
        <f aca="true" t="shared" si="3" ref="F24:H27">F25</f>
        <v>15000</v>
      </c>
      <c r="G24" s="48">
        <f t="shared" si="3"/>
        <v>15000</v>
      </c>
      <c r="H24" s="48">
        <f t="shared" si="3"/>
        <v>15000</v>
      </c>
    </row>
    <row r="25" spans="1:8" ht="25.5">
      <c r="A25" s="27"/>
      <c r="B25" s="32" t="s">
        <v>46</v>
      </c>
      <c r="C25" s="77">
        <v>110081050</v>
      </c>
      <c r="D25" s="27">
        <v>200</v>
      </c>
      <c r="E25" s="66"/>
      <c r="F25" s="48">
        <f t="shared" si="3"/>
        <v>15000</v>
      </c>
      <c r="G25" s="48">
        <f t="shared" si="3"/>
        <v>15000</v>
      </c>
      <c r="H25" s="48">
        <f t="shared" si="3"/>
        <v>15000</v>
      </c>
    </row>
    <row r="26" spans="1:8" ht="25.5">
      <c r="A26" s="27"/>
      <c r="B26" s="32" t="s">
        <v>49</v>
      </c>
      <c r="C26" s="77">
        <v>110081050</v>
      </c>
      <c r="D26" s="27">
        <v>240</v>
      </c>
      <c r="E26" s="66"/>
      <c r="F26" s="48">
        <f t="shared" si="3"/>
        <v>15000</v>
      </c>
      <c r="G26" s="48">
        <f t="shared" si="3"/>
        <v>15000</v>
      </c>
      <c r="H26" s="48">
        <f t="shared" si="3"/>
        <v>15000</v>
      </c>
    </row>
    <row r="27" spans="1:8" ht="12.75">
      <c r="A27" s="27"/>
      <c r="B27" s="20" t="s">
        <v>168</v>
      </c>
      <c r="C27" s="77">
        <v>110081050</v>
      </c>
      <c r="D27" s="27">
        <v>240</v>
      </c>
      <c r="E27" s="66" t="s">
        <v>143</v>
      </c>
      <c r="F27" s="48">
        <f t="shared" si="3"/>
        <v>15000</v>
      </c>
      <c r="G27" s="48">
        <f t="shared" si="3"/>
        <v>15000</v>
      </c>
      <c r="H27" s="48">
        <f t="shared" si="3"/>
        <v>15000</v>
      </c>
    </row>
    <row r="28" spans="1:8" ht="12.75">
      <c r="A28" s="27"/>
      <c r="B28" s="20" t="s">
        <v>169</v>
      </c>
      <c r="C28" s="77">
        <v>110081050</v>
      </c>
      <c r="D28" s="27">
        <v>240</v>
      </c>
      <c r="E28" s="66" t="s">
        <v>144</v>
      </c>
      <c r="F28" s="48">
        <v>15000</v>
      </c>
      <c r="G28" s="51">
        <v>15000</v>
      </c>
      <c r="H28" s="51">
        <v>15000</v>
      </c>
    </row>
    <row r="29" spans="1:8" ht="76.5">
      <c r="A29" s="27" t="e">
        <f>#REF!+1</f>
        <v>#REF!</v>
      </c>
      <c r="B29" s="32" t="s">
        <v>263</v>
      </c>
      <c r="C29" s="117">
        <v>110083010</v>
      </c>
      <c r="D29" s="39"/>
      <c r="E29" s="118"/>
      <c r="F29" s="48">
        <f aca="true" t="shared" si="4" ref="F29:G32">F30</f>
        <v>20000</v>
      </c>
      <c r="G29" s="51">
        <f t="shared" si="4"/>
        <v>20000</v>
      </c>
      <c r="H29" s="51">
        <f>H31</f>
        <v>20000</v>
      </c>
    </row>
    <row r="30" spans="1:8" ht="25.5">
      <c r="A30" s="27" t="e">
        <f t="shared" si="0"/>
        <v>#REF!</v>
      </c>
      <c r="B30" s="32" t="s">
        <v>46</v>
      </c>
      <c r="C30" s="77">
        <v>110083010</v>
      </c>
      <c r="D30" s="27">
        <v>200</v>
      </c>
      <c r="E30" s="66"/>
      <c r="F30" s="48">
        <f t="shared" si="4"/>
        <v>20000</v>
      </c>
      <c r="G30" s="119">
        <f t="shared" si="4"/>
        <v>20000</v>
      </c>
      <c r="H30" s="119">
        <f>H31</f>
        <v>20000</v>
      </c>
    </row>
    <row r="31" spans="1:8" ht="25.5">
      <c r="A31" s="27" t="e">
        <f t="shared" si="0"/>
        <v>#REF!</v>
      </c>
      <c r="B31" s="32" t="s">
        <v>49</v>
      </c>
      <c r="C31" s="77">
        <v>110083010</v>
      </c>
      <c r="D31" s="27">
        <v>240</v>
      </c>
      <c r="E31" s="66"/>
      <c r="F31" s="48">
        <f t="shared" si="4"/>
        <v>20000</v>
      </c>
      <c r="G31" s="51">
        <f t="shared" si="4"/>
        <v>20000</v>
      </c>
      <c r="H31" s="51">
        <f>H32</f>
        <v>20000</v>
      </c>
    </row>
    <row r="32" spans="1:8" ht="12.75">
      <c r="A32" s="27" t="e">
        <f t="shared" si="0"/>
        <v>#REF!</v>
      </c>
      <c r="B32" s="20" t="s">
        <v>168</v>
      </c>
      <c r="C32" s="77">
        <v>110083010</v>
      </c>
      <c r="D32" s="27">
        <v>240</v>
      </c>
      <c r="E32" s="66" t="s">
        <v>143</v>
      </c>
      <c r="F32" s="48">
        <f t="shared" si="4"/>
        <v>20000</v>
      </c>
      <c r="G32" s="48">
        <f t="shared" si="4"/>
        <v>20000</v>
      </c>
      <c r="H32" s="48">
        <f>H33</f>
        <v>20000</v>
      </c>
    </row>
    <row r="33" spans="1:8" ht="12.75">
      <c r="A33" s="27" t="e">
        <f t="shared" si="0"/>
        <v>#REF!</v>
      </c>
      <c r="B33" s="74" t="s">
        <v>325</v>
      </c>
      <c r="C33" s="77">
        <v>110083010</v>
      </c>
      <c r="D33" s="27">
        <v>240</v>
      </c>
      <c r="E33" s="66" t="s">
        <v>322</v>
      </c>
      <c r="F33" s="48">
        <v>20000</v>
      </c>
      <c r="G33" s="51">
        <v>20000</v>
      </c>
      <c r="H33" s="51">
        <v>20000</v>
      </c>
    </row>
    <row r="34" spans="1:8" ht="25.5">
      <c r="A34" s="27" t="e">
        <f t="shared" si="0"/>
        <v>#REF!</v>
      </c>
      <c r="B34" s="24" t="s">
        <v>259</v>
      </c>
      <c r="C34" s="77">
        <v>120000000</v>
      </c>
      <c r="D34" s="27"/>
      <c r="E34" s="66"/>
      <c r="F34" s="48">
        <f>F35+F40+F45+F50</f>
        <v>382383</v>
      </c>
      <c r="G34" s="48">
        <f>G35+G40+G45+G50</f>
        <v>128401</v>
      </c>
      <c r="H34" s="48">
        <f>H35+H40+H45+H50</f>
        <v>54500</v>
      </c>
    </row>
    <row r="35" spans="1:8" s="64" customFormat="1" ht="102">
      <c r="A35" s="27" t="e">
        <f t="shared" si="0"/>
        <v>#REF!</v>
      </c>
      <c r="B35" s="116" t="s">
        <v>349</v>
      </c>
      <c r="C35" s="120">
        <v>120075080</v>
      </c>
      <c r="D35" s="75"/>
      <c r="E35" s="75"/>
      <c r="F35" s="48">
        <f aca="true" t="shared" si="5" ref="F35:H38">F36</f>
        <v>73244</v>
      </c>
      <c r="G35" s="48">
        <f t="shared" si="5"/>
        <v>76101</v>
      </c>
      <c r="H35" s="48">
        <f t="shared" si="5"/>
        <v>0</v>
      </c>
    </row>
    <row r="36" spans="1:8" s="64" customFormat="1" ht="25.5">
      <c r="A36" s="27" t="e">
        <f t="shared" si="0"/>
        <v>#REF!</v>
      </c>
      <c r="B36" s="21" t="s">
        <v>46</v>
      </c>
      <c r="C36" s="120">
        <v>120075080</v>
      </c>
      <c r="D36" s="75" t="s">
        <v>47</v>
      </c>
      <c r="E36" s="75"/>
      <c r="F36" s="48">
        <f t="shared" si="5"/>
        <v>73244</v>
      </c>
      <c r="G36" s="48">
        <f t="shared" si="5"/>
        <v>76101</v>
      </c>
      <c r="H36" s="48">
        <f t="shared" si="5"/>
        <v>0</v>
      </c>
    </row>
    <row r="37" spans="1:8" s="64" customFormat="1" ht="25.5">
      <c r="A37" s="27" t="e">
        <f t="shared" si="0"/>
        <v>#REF!</v>
      </c>
      <c r="B37" s="21" t="s">
        <v>49</v>
      </c>
      <c r="C37" s="120">
        <v>120075080</v>
      </c>
      <c r="D37" s="75" t="s">
        <v>50</v>
      </c>
      <c r="E37" s="75"/>
      <c r="F37" s="48">
        <f t="shared" si="5"/>
        <v>73244</v>
      </c>
      <c r="G37" s="48">
        <f t="shared" si="5"/>
        <v>76101</v>
      </c>
      <c r="H37" s="48">
        <f t="shared" si="5"/>
        <v>0</v>
      </c>
    </row>
    <row r="38" spans="1:8" s="64" customFormat="1" ht="12.75">
      <c r="A38" s="27" t="e">
        <f t="shared" si="0"/>
        <v>#REF!</v>
      </c>
      <c r="B38" s="21" t="s">
        <v>161</v>
      </c>
      <c r="C38" s="120">
        <v>120075080</v>
      </c>
      <c r="D38" s="75" t="s">
        <v>50</v>
      </c>
      <c r="E38" s="75" t="s">
        <v>130</v>
      </c>
      <c r="F38" s="48">
        <f>F39</f>
        <v>73244</v>
      </c>
      <c r="G38" s="48">
        <f t="shared" si="5"/>
        <v>76101</v>
      </c>
      <c r="H38" s="48">
        <f t="shared" si="5"/>
        <v>0</v>
      </c>
    </row>
    <row r="39" spans="1:8" s="64" customFormat="1" ht="12.75">
      <c r="A39" s="27" t="e">
        <f t="shared" si="0"/>
        <v>#REF!</v>
      </c>
      <c r="B39" s="25" t="s">
        <v>183</v>
      </c>
      <c r="C39" s="120">
        <v>120075080</v>
      </c>
      <c r="D39" s="75" t="s">
        <v>50</v>
      </c>
      <c r="E39" s="75" t="s">
        <v>142</v>
      </c>
      <c r="F39" s="48">
        <v>73244</v>
      </c>
      <c r="G39" s="48">
        <v>76101</v>
      </c>
      <c r="H39" s="48">
        <v>0</v>
      </c>
    </row>
    <row r="40" spans="1:8" s="64" customFormat="1" ht="102">
      <c r="A40" s="27" t="e">
        <f t="shared" si="0"/>
        <v>#REF!</v>
      </c>
      <c r="B40" s="116" t="s">
        <v>264</v>
      </c>
      <c r="C40" s="120">
        <v>120081020</v>
      </c>
      <c r="D40" s="75"/>
      <c r="E40" s="75"/>
      <c r="F40" s="48">
        <f aca="true" t="shared" si="6" ref="F40:H43">F41</f>
        <v>25000</v>
      </c>
      <c r="G40" s="48">
        <f t="shared" si="6"/>
        <v>0</v>
      </c>
      <c r="H40" s="48">
        <f t="shared" si="6"/>
        <v>0</v>
      </c>
    </row>
    <row r="41" spans="1:8" s="64" customFormat="1" ht="25.5">
      <c r="A41" s="27" t="e">
        <f t="shared" si="0"/>
        <v>#REF!</v>
      </c>
      <c r="B41" s="21" t="s">
        <v>46</v>
      </c>
      <c r="C41" s="120">
        <v>120081020</v>
      </c>
      <c r="D41" s="75" t="s">
        <v>47</v>
      </c>
      <c r="E41" s="75"/>
      <c r="F41" s="48">
        <f t="shared" si="6"/>
        <v>25000</v>
      </c>
      <c r="G41" s="48">
        <f t="shared" si="6"/>
        <v>0</v>
      </c>
      <c r="H41" s="48">
        <f t="shared" si="6"/>
        <v>0</v>
      </c>
    </row>
    <row r="42" spans="1:8" s="64" customFormat="1" ht="25.5">
      <c r="A42" s="27" t="e">
        <f t="shared" si="0"/>
        <v>#REF!</v>
      </c>
      <c r="B42" s="21" t="s">
        <v>49</v>
      </c>
      <c r="C42" s="120">
        <v>120081020</v>
      </c>
      <c r="D42" s="75" t="s">
        <v>50</v>
      </c>
      <c r="E42" s="75"/>
      <c r="F42" s="48">
        <f t="shared" si="6"/>
        <v>25000</v>
      </c>
      <c r="G42" s="48">
        <f t="shared" si="6"/>
        <v>0</v>
      </c>
      <c r="H42" s="48">
        <f t="shared" si="6"/>
        <v>0</v>
      </c>
    </row>
    <row r="43" spans="1:8" s="64" customFormat="1" ht="12.75">
      <c r="A43" s="27" t="e">
        <f t="shared" si="0"/>
        <v>#REF!</v>
      </c>
      <c r="B43" s="21" t="s">
        <v>161</v>
      </c>
      <c r="C43" s="120">
        <v>120081020</v>
      </c>
      <c r="D43" s="75" t="s">
        <v>50</v>
      </c>
      <c r="E43" s="75" t="s">
        <v>130</v>
      </c>
      <c r="F43" s="48">
        <f>F44</f>
        <v>25000</v>
      </c>
      <c r="G43" s="48">
        <f t="shared" si="6"/>
        <v>0</v>
      </c>
      <c r="H43" s="48">
        <f t="shared" si="6"/>
        <v>0</v>
      </c>
    </row>
    <row r="44" spans="1:8" s="64" customFormat="1" ht="12.75">
      <c r="A44" s="27" t="e">
        <f t="shared" si="0"/>
        <v>#REF!</v>
      </c>
      <c r="B44" s="25" t="s">
        <v>183</v>
      </c>
      <c r="C44" s="120">
        <v>120081020</v>
      </c>
      <c r="D44" s="75" t="s">
        <v>50</v>
      </c>
      <c r="E44" s="75" t="s">
        <v>142</v>
      </c>
      <c r="F44" s="48">
        <v>25000</v>
      </c>
      <c r="G44" s="48">
        <v>0</v>
      </c>
      <c r="H44" s="48">
        <v>0</v>
      </c>
    </row>
    <row r="45" spans="1:8" ht="102">
      <c r="A45" s="27" t="e">
        <f t="shared" si="0"/>
        <v>#REF!</v>
      </c>
      <c r="B45" s="24" t="s">
        <v>265</v>
      </c>
      <c r="C45" s="77">
        <v>120081090</v>
      </c>
      <c r="D45" s="66"/>
      <c r="E45" s="66"/>
      <c r="F45" s="48">
        <f aca="true" t="shared" si="7" ref="F45:H48">F46</f>
        <v>50600</v>
      </c>
      <c r="G45" s="119">
        <f t="shared" si="7"/>
        <v>52300</v>
      </c>
      <c r="H45" s="119">
        <f t="shared" si="7"/>
        <v>54500</v>
      </c>
    </row>
    <row r="46" spans="1:8" ht="25.5">
      <c r="A46" s="27" t="e">
        <f t="shared" si="0"/>
        <v>#REF!</v>
      </c>
      <c r="B46" s="32" t="s">
        <v>46</v>
      </c>
      <c r="C46" s="77">
        <v>120081090</v>
      </c>
      <c r="D46" s="66" t="s">
        <v>47</v>
      </c>
      <c r="E46" s="66"/>
      <c r="F46" s="48">
        <f t="shared" si="7"/>
        <v>50600</v>
      </c>
      <c r="G46" s="119">
        <f t="shared" si="7"/>
        <v>52300</v>
      </c>
      <c r="H46" s="119">
        <f t="shared" si="7"/>
        <v>54500</v>
      </c>
    </row>
    <row r="47" spans="1:8" ht="25.5">
      <c r="A47" s="27" t="e">
        <f t="shared" si="0"/>
        <v>#REF!</v>
      </c>
      <c r="B47" s="32" t="s">
        <v>49</v>
      </c>
      <c r="C47" s="77">
        <v>120081090</v>
      </c>
      <c r="D47" s="66" t="s">
        <v>50</v>
      </c>
      <c r="E47" s="66"/>
      <c r="F47" s="48">
        <f t="shared" si="7"/>
        <v>50600</v>
      </c>
      <c r="G47" s="119">
        <f t="shared" si="7"/>
        <v>52300</v>
      </c>
      <c r="H47" s="119">
        <f t="shared" si="7"/>
        <v>54500</v>
      </c>
    </row>
    <row r="48" spans="1:8" ht="12.75">
      <c r="A48" s="27" t="e">
        <f t="shared" si="0"/>
        <v>#REF!</v>
      </c>
      <c r="B48" s="20" t="s">
        <v>161</v>
      </c>
      <c r="C48" s="77">
        <v>120081090</v>
      </c>
      <c r="D48" s="66" t="s">
        <v>50</v>
      </c>
      <c r="E48" s="66" t="s">
        <v>130</v>
      </c>
      <c r="F48" s="48">
        <f t="shared" si="7"/>
        <v>50600</v>
      </c>
      <c r="G48" s="119">
        <f t="shared" si="7"/>
        <v>52300</v>
      </c>
      <c r="H48" s="119">
        <f t="shared" si="7"/>
        <v>54500</v>
      </c>
    </row>
    <row r="49" spans="1:8" ht="12.75">
      <c r="A49" s="27" t="e">
        <f t="shared" si="0"/>
        <v>#REF!</v>
      </c>
      <c r="B49" s="20" t="s">
        <v>183</v>
      </c>
      <c r="C49" s="77">
        <v>120081090</v>
      </c>
      <c r="D49" s="66" t="s">
        <v>50</v>
      </c>
      <c r="E49" s="66" t="s">
        <v>142</v>
      </c>
      <c r="F49" s="121">
        <v>50600</v>
      </c>
      <c r="G49" s="121">
        <v>52300</v>
      </c>
      <c r="H49" s="121">
        <v>54500</v>
      </c>
    </row>
    <row r="50" spans="1:8" s="64" customFormat="1" ht="104.25" customHeight="1">
      <c r="A50" s="27" t="e">
        <f t="shared" si="0"/>
        <v>#REF!</v>
      </c>
      <c r="B50" s="116" t="s">
        <v>351</v>
      </c>
      <c r="C50" s="120" t="s">
        <v>352</v>
      </c>
      <c r="D50" s="75"/>
      <c r="E50" s="75"/>
      <c r="F50" s="48">
        <f aca="true" t="shared" si="8" ref="F50:H53">F51</f>
        <v>233539</v>
      </c>
      <c r="G50" s="48">
        <f t="shared" si="8"/>
        <v>0</v>
      </c>
      <c r="H50" s="48">
        <f t="shared" si="8"/>
        <v>0</v>
      </c>
    </row>
    <row r="51" spans="1:8" s="64" customFormat="1" ht="25.5">
      <c r="A51" s="27" t="e">
        <f t="shared" si="0"/>
        <v>#REF!</v>
      </c>
      <c r="B51" s="21" t="s">
        <v>46</v>
      </c>
      <c r="C51" s="120" t="s">
        <v>352</v>
      </c>
      <c r="D51" s="75" t="s">
        <v>47</v>
      </c>
      <c r="E51" s="75"/>
      <c r="F51" s="48">
        <f t="shared" si="8"/>
        <v>233539</v>
      </c>
      <c r="G51" s="48">
        <f t="shared" si="8"/>
        <v>0</v>
      </c>
      <c r="H51" s="48">
        <f t="shared" si="8"/>
        <v>0</v>
      </c>
    </row>
    <row r="52" spans="1:8" s="64" customFormat="1" ht="25.5">
      <c r="A52" s="27" t="e">
        <f t="shared" si="0"/>
        <v>#REF!</v>
      </c>
      <c r="B52" s="21" t="s">
        <v>49</v>
      </c>
      <c r="C52" s="120" t="s">
        <v>352</v>
      </c>
      <c r="D52" s="75" t="s">
        <v>50</v>
      </c>
      <c r="E52" s="75"/>
      <c r="F52" s="48">
        <f t="shared" si="8"/>
        <v>233539</v>
      </c>
      <c r="G52" s="48">
        <f t="shared" si="8"/>
        <v>0</v>
      </c>
      <c r="H52" s="48">
        <f t="shared" si="8"/>
        <v>0</v>
      </c>
    </row>
    <row r="53" spans="1:8" s="64" customFormat="1" ht="12.75">
      <c r="A53" s="27" t="e">
        <f t="shared" si="0"/>
        <v>#REF!</v>
      </c>
      <c r="B53" s="21" t="s">
        <v>161</v>
      </c>
      <c r="C53" s="120" t="s">
        <v>352</v>
      </c>
      <c r="D53" s="75" t="s">
        <v>50</v>
      </c>
      <c r="E53" s="75" t="s">
        <v>130</v>
      </c>
      <c r="F53" s="48">
        <f>F54</f>
        <v>233539</v>
      </c>
      <c r="G53" s="48">
        <f t="shared" si="8"/>
        <v>0</v>
      </c>
      <c r="H53" s="48">
        <f t="shared" si="8"/>
        <v>0</v>
      </c>
    </row>
    <row r="54" spans="1:8" s="64" customFormat="1" ht="12.75">
      <c r="A54" s="27" t="e">
        <f t="shared" si="0"/>
        <v>#REF!</v>
      </c>
      <c r="B54" s="25" t="s">
        <v>183</v>
      </c>
      <c r="C54" s="120" t="s">
        <v>352</v>
      </c>
      <c r="D54" s="75" t="s">
        <v>50</v>
      </c>
      <c r="E54" s="75" t="s">
        <v>142</v>
      </c>
      <c r="F54" s="48">
        <v>233539</v>
      </c>
      <c r="G54" s="48">
        <v>0</v>
      </c>
      <c r="H54" s="48">
        <v>0</v>
      </c>
    </row>
    <row r="55" spans="1:8" ht="25.5">
      <c r="A55" s="27" t="e">
        <f t="shared" si="0"/>
        <v>#REF!</v>
      </c>
      <c r="B55" s="25" t="s">
        <v>257</v>
      </c>
      <c r="C55" s="117">
        <v>130000000</v>
      </c>
      <c r="D55" s="118"/>
      <c r="E55" s="118"/>
      <c r="F55" s="48">
        <f>F56+F61+F66</f>
        <v>15556</v>
      </c>
      <c r="G55" s="48">
        <f>G56+G61+G66</f>
        <v>16978</v>
      </c>
      <c r="H55" s="48">
        <f>H56+H61+H66</f>
        <v>16978</v>
      </c>
    </row>
    <row r="56" spans="1:8" ht="102">
      <c r="A56" s="27" t="e">
        <f t="shared" si="0"/>
        <v>#REF!</v>
      </c>
      <c r="B56" s="25" t="s">
        <v>353</v>
      </c>
      <c r="C56" s="66" t="s">
        <v>354</v>
      </c>
      <c r="D56" s="118"/>
      <c r="E56" s="118"/>
      <c r="F56" s="48">
        <f aca="true" t="shared" si="9" ref="F56:H59">F57</f>
        <v>3387</v>
      </c>
      <c r="G56" s="48">
        <f t="shared" si="9"/>
        <v>4741</v>
      </c>
      <c r="H56" s="48">
        <f t="shared" si="9"/>
        <v>4741</v>
      </c>
    </row>
    <row r="57" spans="1:8" ht="25.5">
      <c r="A57" s="27" t="e">
        <f t="shared" si="0"/>
        <v>#REF!</v>
      </c>
      <c r="B57" s="25" t="s">
        <v>111</v>
      </c>
      <c r="C57" s="66" t="s">
        <v>354</v>
      </c>
      <c r="D57" s="118" t="s">
        <v>47</v>
      </c>
      <c r="E57" s="118"/>
      <c r="F57" s="48">
        <f t="shared" si="9"/>
        <v>3387</v>
      </c>
      <c r="G57" s="48">
        <f t="shared" si="9"/>
        <v>4741</v>
      </c>
      <c r="H57" s="48">
        <f t="shared" si="9"/>
        <v>4741</v>
      </c>
    </row>
    <row r="58" spans="1:8" ht="25.5">
      <c r="A58" s="27" t="e">
        <f t="shared" si="0"/>
        <v>#REF!</v>
      </c>
      <c r="B58" s="25" t="s">
        <v>49</v>
      </c>
      <c r="C58" s="66" t="s">
        <v>354</v>
      </c>
      <c r="D58" s="118" t="s">
        <v>50</v>
      </c>
      <c r="E58" s="118"/>
      <c r="F58" s="48">
        <f t="shared" si="9"/>
        <v>3387</v>
      </c>
      <c r="G58" s="48">
        <f t="shared" si="9"/>
        <v>4741</v>
      </c>
      <c r="H58" s="48">
        <f t="shared" si="9"/>
        <v>4741</v>
      </c>
    </row>
    <row r="59" spans="1:8" ht="25.5">
      <c r="A59" s="27" t="e">
        <f t="shared" si="0"/>
        <v>#REF!</v>
      </c>
      <c r="B59" s="25" t="s">
        <v>166</v>
      </c>
      <c r="C59" s="66" t="s">
        <v>354</v>
      </c>
      <c r="D59" s="118" t="s">
        <v>50</v>
      </c>
      <c r="E59" s="118" t="s">
        <v>140</v>
      </c>
      <c r="F59" s="48">
        <f t="shared" si="9"/>
        <v>3387</v>
      </c>
      <c r="G59" s="48">
        <f t="shared" si="9"/>
        <v>4741</v>
      </c>
      <c r="H59" s="48">
        <f t="shared" si="9"/>
        <v>4741</v>
      </c>
    </row>
    <row r="60" spans="1:8" ht="12.75">
      <c r="A60" s="27" t="e">
        <f t="shared" si="0"/>
        <v>#REF!</v>
      </c>
      <c r="B60" s="25" t="s">
        <v>341</v>
      </c>
      <c r="C60" s="66" t="s">
        <v>354</v>
      </c>
      <c r="D60" s="118" t="s">
        <v>50</v>
      </c>
      <c r="E60" s="118" t="s">
        <v>342</v>
      </c>
      <c r="F60" s="122">
        <v>3387</v>
      </c>
      <c r="G60" s="122">
        <v>4741</v>
      </c>
      <c r="H60" s="119">
        <v>4741</v>
      </c>
    </row>
    <row r="61" spans="1:8" ht="89.25">
      <c r="A61" s="27" t="e">
        <f t="shared" si="0"/>
        <v>#REF!</v>
      </c>
      <c r="B61" s="25" t="s">
        <v>345</v>
      </c>
      <c r="C61" s="66" t="s">
        <v>346</v>
      </c>
      <c r="D61" s="118"/>
      <c r="E61" s="118"/>
      <c r="F61" s="48">
        <f aca="true" t="shared" si="10" ref="F61:H75">F62</f>
        <v>169</v>
      </c>
      <c r="G61" s="48">
        <f t="shared" si="10"/>
        <v>237</v>
      </c>
      <c r="H61" s="48">
        <f t="shared" si="10"/>
        <v>237</v>
      </c>
    </row>
    <row r="62" spans="1:8" ht="25.5">
      <c r="A62" s="27" t="e">
        <f t="shared" si="0"/>
        <v>#REF!</v>
      </c>
      <c r="B62" s="25" t="s">
        <v>111</v>
      </c>
      <c r="C62" s="66" t="s">
        <v>346</v>
      </c>
      <c r="D62" s="118" t="s">
        <v>47</v>
      </c>
      <c r="E62" s="118"/>
      <c r="F62" s="48">
        <f t="shared" si="10"/>
        <v>169</v>
      </c>
      <c r="G62" s="48">
        <f t="shared" si="10"/>
        <v>237</v>
      </c>
      <c r="H62" s="48">
        <f t="shared" si="10"/>
        <v>237</v>
      </c>
    </row>
    <row r="63" spans="1:8" ht="25.5">
      <c r="A63" s="27" t="e">
        <f t="shared" si="0"/>
        <v>#REF!</v>
      </c>
      <c r="B63" s="25" t="s">
        <v>49</v>
      </c>
      <c r="C63" s="66" t="s">
        <v>346</v>
      </c>
      <c r="D63" s="118" t="s">
        <v>50</v>
      </c>
      <c r="E63" s="118"/>
      <c r="F63" s="48">
        <f t="shared" si="10"/>
        <v>169</v>
      </c>
      <c r="G63" s="48">
        <f t="shared" si="10"/>
        <v>237</v>
      </c>
      <c r="H63" s="48">
        <f t="shared" si="10"/>
        <v>237</v>
      </c>
    </row>
    <row r="64" spans="1:8" ht="25.5">
      <c r="A64" s="27" t="e">
        <f t="shared" si="0"/>
        <v>#REF!</v>
      </c>
      <c r="B64" s="25" t="s">
        <v>166</v>
      </c>
      <c r="C64" s="66" t="s">
        <v>346</v>
      </c>
      <c r="D64" s="118" t="s">
        <v>50</v>
      </c>
      <c r="E64" s="118" t="s">
        <v>140</v>
      </c>
      <c r="F64" s="48">
        <f t="shared" si="10"/>
        <v>169</v>
      </c>
      <c r="G64" s="48">
        <f t="shared" si="10"/>
        <v>237</v>
      </c>
      <c r="H64" s="48">
        <f t="shared" si="10"/>
        <v>237</v>
      </c>
    </row>
    <row r="65" spans="1:8" ht="12.75">
      <c r="A65" s="27" t="e">
        <f t="shared" si="0"/>
        <v>#REF!</v>
      </c>
      <c r="B65" s="25" t="s">
        <v>341</v>
      </c>
      <c r="C65" s="66" t="s">
        <v>346</v>
      </c>
      <c r="D65" s="118" t="s">
        <v>50</v>
      </c>
      <c r="E65" s="118" t="s">
        <v>342</v>
      </c>
      <c r="F65" s="122">
        <v>169</v>
      </c>
      <c r="G65" s="122">
        <v>237</v>
      </c>
      <c r="H65" s="119">
        <v>237</v>
      </c>
    </row>
    <row r="66" spans="1:8" ht="89.25">
      <c r="A66" s="27" t="e">
        <f t="shared" si="0"/>
        <v>#REF!</v>
      </c>
      <c r="B66" s="25" t="s">
        <v>258</v>
      </c>
      <c r="C66" s="66" t="s">
        <v>250</v>
      </c>
      <c r="D66" s="118"/>
      <c r="E66" s="118"/>
      <c r="F66" s="48">
        <f t="shared" si="10"/>
        <v>12000</v>
      </c>
      <c r="G66" s="48">
        <f t="shared" si="10"/>
        <v>12000</v>
      </c>
      <c r="H66" s="48">
        <f t="shared" si="10"/>
        <v>12000</v>
      </c>
    </row>
    <row r="67" spans="1:8" ht="25.5">
      <c r="A67" s="27" t="e">
        <f t="shared" si="0"/>
        <v>#REF!</v>
      </c>
      <c r="B67" s="25" t="s">
        <v>111</v>
      </c>
      <c r="C67" s="66" t="s">
        <v>250</v>
      </c>
      <c r="D67" s="118" t="s">
        <v>47</v>
      </c>
      <c r="E67" s="118"/>
      <c r="F67" s="48">
        <f t="shared" si="10"/>
        <v>12000</v>
      </c>
      <c r="G67" s="48">
        <f t="shared" si="10"/>
        <v>12000</v>
      </c>
      <c r="H67" s="48">
        <f t="shared" si="10"/>
        <v>12000</v>
      </c>
    </row>
    <row r="68" spans="1:8" ht="25.5">
      <c r="A68" s="27" t="e">
        <f t="shared" si="0"/>
        <v>#REF!</v>
      </c>
      <c r="B68" s="25" t="s">
        <v>49</v>
      </c>
      <c r="C68" s="66" t="s">
        <v>250</v>
      </c>
      <c r="D68" s="118" t="s">
        <v>50</v>
      </c>
      <c r="E68" s="118"/>
      <c r="F68" s="48">
        <f t="shared" si="10"/>
        <v>12000</v>
      </c>
      <c r="G68" s="48">
        <f t="shared" si="10"/>
        <v>12000</v>
      </c>
      <c r="H68" s="48">
        <f t="shared" si="10"/>
        <v>12000</v>
      </c>
    </row>
    <row r="69" spans="1:8" ht="25.5">
      <c r="A69" s="27" t="e">
        <f t="shared" si="0"/>
        <v>#REF!</v>
      </c>
      <c r="B69" s="25" t="s">
        <v>166</v>
      </c>
      <c r="C69" s="66" t="s">
        <v>250</v>
      </c>
      <c r="D69" s="118" t="s">
        <v>50</v>
      </c>
      <c r="E69" s="118" t="s">
        <v>140</v>
      </c>
      <c r="F69" s="48">
        <f t="shared" si="10"/>
        <v>12000</v>
      </c>
      <c r="G69" s="48">
        <f t="shared" si="10"/>
        <v>12000</v>
      </c>
      <c r="H69" s="48">
        <f t="shared" si="10"/>
        <v>12000</v>
      </c>
    </row>
    <row r="70" spans="1:8" ht="25.5">
      <c r="A70" s="27" t="e">
        <f t="shared" si="0"/>
        <v>#REF!</v>
      </c>
      <c r="B70" s="25" t="s">
        <v>113</v>
      </c>
      <c r="C70" s="66" t="s">
        <v>250</v>
      </c>
      <c r="D70" s="118" t="s">
        <v>50</v>
      </c>
      <c r="E70" s="118" t="s">
        <v>141</v>
      </c>
      <c r="F70" s="122">
        <v>12000</v>
      </c>
      <c r="G70" s="122">
        <v>12000</v>
      </c>
      <c r="H70" s="119">
        <v>12000</v>
      </c>
    </row>
    <row r="71" spans="1:8" ht="25.5">
      <c r="A71" s="27" t="e">
        <f t="shared" si="0"/>
        <v>#REF!</v>
      </c>
      <c r="B71" s="25" t="s">
        <v>11</v>
      </c>
      <c r="C71" s="117">
        <v>140000000</v>
      </c>
      <c r="D71" s="118"/>
      <c r="E71" s="118"/>
      <c r="F71" s="48">
        <f t="shared" si="10"/>
        <v>151216</v>
      </c>
      <c r="G71" s="48">
        <f t="shared" si="10"/>
        <v>151216</v>
      </c>
      <c r="H71" s="48">
        <f t="shared" si="10"/>
        <v>151216</v>
      </c>
    </row>
    <row r="72" spans="1:8" ht="89.25">
      <c r="A72" s="27" t="e">
        <f t="shared" si="0"/>
        <v>#REF!</v>
      </c>
      <c r="B72" s="32" t="s">
        <v>258</v>
      </c>
      <c r="C72" s="66" t="s">
        <v>9</v>
      </c>
      <c r="D72" s="118"/>
      <c r="E72" s="118"/>
      <c r="F72" s="48">
        <f t="shared" si="10"/>
        <v>151216</v>
      </c>
      <c r="G72" s="48">
        <f t="shared" si="10"/>
        <v>151216</v>
      </c>
      <c r="H72" s="48">
        <f t="shared" si="10"/>
        <v>151216</v>
      </c>
    </row>
    <row r="73" spans="1:8" ht="25.5">
      <c r="A73" s="27" t="e">
        <f t="shared" si="0"/>
        <v>#REF!</v>
      </c>
      <c r="B73" s="32" t="s">
        <v>46</v>
      </c>
      <c r="C73" s="66" t="s">
        <v>9</v>
      </c>
      <c r="D73" s="118" t="s">
        <v>162</v>
      </c>
      <c r="E73" s="118"/>
      <c r="F73" s="48">
        <f t="shared" si="10"/>
        <v>151216</v>
      </c>
      <c r="G73" s="48">
        <f t="shared" si="10"/>
        <v>151216</v>
      </c>
      <c r="H73" s="48">
        <f t="shared" si="10"/>
        <v>151216</v>
      </c>
    </row>
    <row r="74" spans="1:8" ht="25.5">
      <c r="A74" s="27" t="e">
        <f t="shared" si="0"/>
        <v>#REF!</v>
      </c>
      <c r="B74" s="32" t="s">
        <v>49</v>
      </c>
      <c r="C74" s="66" t="s">
        <v>9</v>
      </c>
      <c r="D74" s="118" t="s">
        <v>117</v>
      </c>
      <c r="E74" s="118"/>
      <c r="F74" s="48">
        <f t="shared" si="10"/>
        <v>151216</v>
      </c>
      <c r="G74" s="48">
        <f t="shared" si="10"/>
        <v>151216</v>
      </c>
      <c r="H74" s="48">
        <f t="shared" si="10"/>
        <v>151216</v>
      </c>
    </row>
    <row r="75" spans="1:8" ht="25.5">
      <c r="A75" s="27" t="e">
        <f t="shared" si="0"/>
        <v>#REF!</v>
      </c>
      <c r="B75" s="32" t="s">
        <v>166</v>
      </c>
      <c r="C75" s="66" t="s">
        <v>9</v>
      </c>
      <c r="D75" s="118" t="s">
        <v>117</v>
      </c>
      <c r="E75" s="118" t="s">
        <v>145</v>
      </c>
      <c r="F75" s="48">
        <f t="shared" si="10"/>
        <v>151216</v>
      </c>
      <c r="G75" s="48">
        <f t="shared" si="10"/>
        <v>151216</v>
      </c>
      <c r="H75" s="48">
        <f t="shared" si="10"/>
        <v>151216</v>
      </c>
    </row>
    <row r="76" spans="1:8" ht="25.5">
      <c r="A76" s="27" t="e">
        <f t="shared" si="0"/>
        <v>#REF!</v>
      </c>
      <c r="B76" s="32" t="s">
        <v>49</v>
      </c>
      <c r="C76" s="66" t="s">
        <v>9</v>
      </c>
      <c r="D76" s="118" t="s">
        <v>117</v>
      </c>
      <c r="E76" s="118" t="s">
        <v>146</v>
      </c>
      <c r="F76" s="122">
        <v>151216</v>
      </c>
      <c r="G76" s="122">
        <v>151216</v>
      </c>
      <c r="H76" s="119">
        <v>151216</v>
      </c>
    </row>
    <row r="77" spans="1:8" ht="25.5">
      <c r="A77" s="27" t="e">
        <f t="shared" si="0"/>
        <v>#REF!</v>
      </c>
      <c r="B77" s="21" t="s">
        <v>212</v>
      </c>
      <c r="C77" s="77">
        <v>8100000000</v>
      </c>
      <c r="D77" s="28"/>
      <c r="E77" s="75"/>
      <c r="F77" s="48">
        <f>F78</f>
        <v>2857664.68</v>
      </c>
      <c r="G77" s="48">
        <f>G78</f>
        <v>2633981.68</v>
      </c>
      <c r="H77" s="48">
        <f>H78</f>
        <v>2499895.68</v>
      </c>
    </row>
    <row r="78" spans="1:8" ht="25.5">
      <c r="A78" s="27" t="e">
        <f t="shared" si="0"/>
        <v>#REF!</v>
      </c>
      <c r="B78" s="21" t="s">
        <v>252</v>
      </c>
      <c r="C78" s="77">
        <v>8110000000</v>
      </c>
      <c r="D78" s="28"/>
      <c r="E78" s="75"/>
      <c r="F78" s="48">
        <f>F88+F94+F98+F79</f>
        <v>2857664.68</v>
      </c>
      <c r="G78" s="48">
        <f>G88+G94+G98+G79</f>
        <v>2633981.68</v>
      </c>
      <c r="H78" s="48">
        <f>H88+H94+H98+H79</f>
        <v>2499895.68</v>
      </c>
    </row>
    <row r="79" spans="1:8" ht="63.75">
      <c r="A79" s="27" t="e">
        <f>#REF!+1</f>
        <v>#REF!</v>
      </c>
      <c r="B79" s="20" t="s">
        <v>266</v>
      </c>
      <c r="C79" s="77">
        <v>8110051180</v>
      </c>
      <c r="D79" s="66"/>
      <c r="E79" s="66"/>
      <c r="F79" s="48">
        <f>F80+F84</f>
        <v>42208.4</v>
      </c>
      <c r="G79" s="48">
        <f>G80+G84</f>
        <v>42721.1</v>
      </c>
      <c r="H79" s="48">
        <f>H80+H84</f>
        <v>0</v>
      </c>
    </row>
    <row r="80" spans="1:8" ht="63.75">
      <c r="A80" s="27" t="e">
        <f aca="true" t="shared" si="11" ref="A80:A119">A79+1</f>
        <v>#REF!</v>
      </c>
      <c r="B80" s="21" t="s">
        <v>48</v>
      </c>
      <c r="C80" s="77">
        <v>8110051180</v>
      </c>
      <c r="D80" s="66" t="s">
        <v>72</v>
      </c>
      <c r="E80" s="66"/>
      <c r="F80" s="48">
        <f aca="true" t="shared" si="12" ref="F80:H82">F81</f>
        <v>27410</v>
      </c>
      <c r="G80" s="48">
        <f t="shared" si="12"/>
        <v>27410</v>
      </c>
      <c r="H80" s="48">
        <f t="shared" si="12"/>
        <v>0</v>
      </c>
    </row>
    <row r="81" spans="1:8" ht="25.5">
      <c r="A81" s="27" t="e">
        <f t="shared" si="11"/>
        <v>#REF!</v>
      </c>
      <c r="B81" s="21" t="s">
        <v>211</v>
      </c>
      <c r="C81" s="120">
        <v>8110051180</v>
      </c>
      <c r="D81" s="75" t="s">
        <v>45</v>
      </c>
      <c r="E81" s="75"/>
      <c r="F81" s="48">
        <f t="shared" si="12"/>
        <v>27410</v>
      </c>
      <c r="G81" s="48">
        <f t="shared" si="12"/>
        <v>27410</v>
      </c>
      <c r="H81" s="48">
        <f t="shared" si="12"/>
        <v>0</v>
      </c>
    </row>
    <row r="82" spans="1:8" ht="12.75">
      <c r="A82" s="27" t="e">
        <f t="shared" si="11"/>
        <v>#REF!</v>
      </c>
      <c r="B82" s="20" t="s">
        <v>164</v>
      </c>
      <c r="C82" s="120">
        <v>8110051180</v>
      </c>
      <c r="D82" s="75" t="s">
        <v>45</v>
      </c>
      <c r="E82" s="66" t="s">
        <v>138</v>
      </c>
      <c r="F82" s="48">
        <f t="shared" si="12"/>
        <v>27410</v>
      </c>
      <c r="G82" s="48">
        <f t="shared" si="12"/>
        <v>27410</v>
      </c>
      <c r="H82" s="48">
        <f>H83</f>
        <v>0</v>
      </c>
    </row>
    <row r="83" spans="1:8" ht="12.75">
      <c r="A83" s="27" t="e">
        <f t="shared" si="11"/>
        <v>#REF!</v>
      </c>
      <c r="B83" s="20" t="s">
        <v>165</v>
      </c>
      <c r="C83" s="120">
        <v>8110051180</v>
      </c>
      <c r="D83" s="75" t="s">
        <v>45</v>
      </c>
      <c r="E83" s="66" t="s">
        <v>139</v>
      </c>
      <c r="F83" s="48">
        <v>27410</v>
      </c>
      <c r="G83" s="48">
        <v>27410</v>
      </c>
      <c r="H83" s="48">
        <v>0</v>
      </c>
    </row>
    <row r="84" spans="1:8" ht="25.5">
      <c r="A84" s="27" t="e">
        <f t="shared" si="11"/>
        <v>#REF!</v>
      </c>
      <c r="B84" s="21" t="s">
        <v>46</v>
      </c>
      <c r="C84" s="120">
        <v>8110051180</v>
      </c>
      <c r="D84" s="75" t="s">
        <v>47</v>
      </c>
      <c r="E84" s="75"/>
      <c r="F84" s="48">
        <f aca="true" t="shared" si="13" ref="F84:H85">F85</f>
        <v>14798.4</v>
      </c>
      <c r="G84" s="48">
        <f t="shared" si="13"/>
        <v>15311.1</v>
      </c>
      <c r="H84" s="48">
        <f t="shared" si="13"/>
        <v>0</v>
      </c>
    </row>
    <row r="85" spans="1:8" ht="25.5">
      <c r="A85" s="27" t="e">
        <f t="shared" si="11"/>
        <v>#REF!</v>
      </c>
      <c r="B85" s="21" t="s">
        <v>49</v>
      </c>
      <c r="C85" s="120">
        <v>8110051180</v>
      </c>
      <c r="D85" s="75" t="s">
        <v>50</v>
      </c>
      <c r="E85" s="75"/>
      <c r="F85" s="48">
        <f t="shared" si="13"/>
        <v>14798.4</v>
      </c>
      <c r="G85" s="48">
        <f t="shared" si="13"/>
        <v>15311.1</v>
      </c>
      <c r="H85" s="48">
        <f t="shared" si="13"/>
        <v>0</v>
      </c>
    </row>
    <row r="86" spans="1:8" ht="12.75">
      <c r="A86" s="27" t="e">
        <f t="shared" si="11"/>
        <v>#REF!</v>
      </c>
      <c r="B86" s="20" t="s">
        <v>164</v>
      </c>
      <c r="C86" s="120">
        <v>8110051180</v>
      </c>
      <c r="D86" s="75" t="s">
        <v>50</v>
      </c>
      <c r="E86" s="66" t="s">
        <v>138</v>
      </c>
      <c r="F86" s="48">
        <f>F87</f>
        <v>14798.4</v>
      </c>
      <c r="G86" s="48">
        <f>G87</f>
        <v>15311.1</v>
      </c>
      <c r="H86" s="48">
        <f>H87</f>
        <v>0</v>
      </c>
    </row>
    <row r="87" spans="1:8" ht="12.75">
      <c r="A87" s="27" t="e">
        <f t="shared" si="11"/>
        <v>#REF!</v>
      </c>
      <c r="B87" s="20" t="s">
        <v>165</v>
      </c>
      <c r="C87" s="120">
        <v>8110051180</v>
      </c>
      <c r="D87" s="75" t="s">
        <v>50</v>
      </c>
      <c r="E87" s="66" t="s">
        <v>139</v>
      </c>
      <c r="F87" s="48">
        <v>14798.4</v>
      </c>
      <c r="G87" s="48">
        <v>15311.1</v>
      </c>
      <c r="H87" s="48">
        <v>0</v>
      </c>
    </row>
    <row r="88" spans="1:8" ht="76.5">
      <c r="A88" s="27" t="e">
        <f t="shared" si="11"/>
        <v>#REF!</v>
      </c>
      <c r="B88" s="20" t="s">
        <v>256</v>
      </c>
      <c r="C88" s="77">
        <v>8110075140</v>
      </c>
      <c r="D88" s="66"/>
      <c r="E88" s="66"/>
      <c r="F88" s="48">
        <f aca="true" t="shared" si="14" ref="F88:H91">F89</f>
        <v>223.58</v>
      </c>
      <c r="G88" s="119">
        <f t="shared" si="14"/>
        <v>223.58</v>
      </c>
      <c r="H88" s="119">
        <f t="shared" si="14"/>
        <v>223.58</v>
      </c>
    </row>
    <row r="89" spans="1:8" ht="25.5">
      <c r="A89" s="27" t="e">
        <f t="shared" si="11"/>
        <v>#REF!</v>
      </c>
      <c r="B89" s="32" t="s">
        <v>46</v>
      </c>
      <c r="C89" s="117">
        <v>8110075140</v>
      </c>
      <c r="D89" s="118" t="s">
        <v>47</v>
      </c>
      <c r="E89" s="118"/>
      <c r="F89" s="48">
        <f t="shared" si="14"/>
        <v>223.58</v>
      </c>
      <c r="G89" s="119">
        <f t="shared" si="14"/>
        <v>223.58</v>
      </c>
      <c r="H89" s="119">
        <f t="shared" si="14"/>
        <v>223.58</v>
      </c>
    </row>
    <row r="90" spans="1:8" ht="25.5">
      <c r="A90" s="27" t="e">
        <f t="shared" si="11"/>
        <v>#REF!</v>
      </c>
      <c r="B90" s="32" t="s">
        <v>49</v>
      </c>
      <c r="C90" s="117">
        <v>8110075140</v>
      </c>
      <c r="D90" s="118" t="s">
        <v>50</v>
      </c>
      <c r="E90" s="118"/>
      <c r="F90" s="48">
        <f t="shared" si="14"/>
        <v>223.58</v>
      </c>
      <c r="G90" s="119">
        <f t="shared" si="14"/>
        <v>223.58</v>
      </c>
      <c r="H90" s="119">
        <f t="shared" si="14"/>
        <v>223.58</v>
      </c>
    </row>
    <row r="91" spans="1:8" ht="12.75">
      <c r="A91" s="27" t="e">
        <f t="shared" si="11"/>
        <v>#REF!</v>
      </c>
      <c r="B91" s="20" t="s">
        <v>151</v>
      </c>
      <c r="C91" s="117">
        <v>8110075140</v>
      </c>
      <c r="D91" s="118" t="s">
        <v>50</v>
      </c>
      <c r="E91" s="118" t="s">
        <v>127</v>
      </c>
      <c r="F91" s="48">
        <f t="shared" si="14"/>
        <v>223.58</v>
      </c>
      <c r="G91" s="119">
        <f t="shared" si="14"/>
        <v>223.58</v>
      </c>
      <c r="H91" s="119">
        <f t="shared" si="14"/>
        <v>223.58</v>
      </c>
    </row>
    <row r="92" spans="1:8" ht="12.75">
      <c r="A92" s="27" t="e">
        <f t="shared" si="11"/>
        <v>#REF!</v>
      </c>
      <c r="B92" s="20" t="s">
        <v>163</v>
      </c>
      <c r="C92" s="117">
        <v>8110075140</v>
      </c>
      <c r="D92" s="118" t="s">
        <v>50</v>
      </c>
      <c r="E92" s="66" t="s">
        <v>137</v>
      </c>
      <c r="F92" s="48">
        <v>223.58</v>
      </c>
      <c r="G92" s="119">
        <v>223.58</v>
      </c>
      <c r="H92" s="119">
        <v>223.58</v>
      </c>
    </row>
    <row r="93" spans="1:8" ht="51">
      <c r="A93" s="27" t="e">
        <f t="shared" si="11"/>
        <v>#REF!</v>
      </c>
      <c r="B93" s="20" t="s">
        <v>253</v>
      </c>
      <c r="C93" s="77">
        <v>8110080050</v>
      </c>
      <c r="D93" s="66"/>
      <c r="E93" s="66"/>
      <c r="F93" s="48">
        <f aca="true" t="shared" si="15" ref="F93:H96">F94</f>
        <v>1000</v>
      </c>
      <c r="G93" s="119">
        <f t="shared" si="15"/>
        <v>1000</v>
      </c>
      <c r="H93" s="119">
        <f t="shared" si="15"/>
        <v>1000</v>
      </c>
    </row>
    <row r="94" spans="1:8" ht="12.75">
      <c r="A94" s="27" t="e">
        <f t="shared" si="11"/>
        <v>#REF!</v>
      </c>
      <c r="B94" s="20" t="s">
        <v>214</v>
      </c>
      <c r="C94" s="77">
        <v>8110080050</v>
      </c>
      <c r="D94" s="66" t="s">
        <v>215</v>
      </c>
      <c r="E94" s="66"/>
      <c r="F94" s="48">
        <f t="shared" si="15"/>
        <v>1000</v>
      </c>
      <c r="G94" s="51">
        <f t="shared" si="15"/>
        <v>1000</v>
      </c>
      <c r="H94" s="51">
        <f t="shared" si="15"/>
        <v>1000</v>
      </c>
    </row>
    <row r="95" spans="1:8" ht="12.75">
      <c r="A95" s="27" t="e">
        <f t="shared" si="11"/>
        <v>#REF!</v>
      </c>
      <c r="B95" s="20" t="s">
        <v>71</v>
      </c>
      <c r="C95" s="77">
        <v>8110080050</v>
      </c>
      <c r="D95" s="66" t="s">
        <v>70</v>
      </c>
      <c r="E95" s="66"/>
      <c r="F95" s="48">
        <f t="shared" si="15"/>
        <v>1000</v>
      </c>
      <c r="G95" s="119">
        <f t="shared" si="15"/>
        <v>1000</v>
      </c>
      <c r="H95" s="119">
        <f t="shared" si="15"/>
        <v>1000</v>
      </c>
    </row>
    <row r="96" spans="1:8" ht="12.75">
      <c r="A96" s="27" t="e">
        <f t="shared" si="11"/>
        <v>#REF!</v>
      </c>
      <c r="B96" s="20" t="s">
        <v>151</v>
      </c>
      <c r="C96" s="77">
        <v>8110080050</v>
      </c>
      <c r="D96" s="66" t="s">
        <v>70</v>
      </c>
      <c r="E96" s="66" t="s">
        <v>127</v>
      </c>
      <c r="F96" s="48">
        <f t="shared" si="15"/>
        <v>1000</v>
      </c>
      <c r="G96" s="119">
        <f t="shared" si="15"/>
        <v>1000</v>
      </c>
      <c r="H96" s="119">
        <f t="shared" si="15"/>
        <v>1000</v>
      </c>
    </row>
    <row r="97" spans="1:8" ht="12.75">
      <c r="A97" s="27" t="e">
        <f t="shared" si="11"/>
        <v>#REF!</v>
      </c>
      <c r="B97" s="20" t="s">
        <v>154</v>
      </c>
      <c r="C97" s="77">
        <v>8110080050</v>
      </c>
      <c r="D97" s="39">
        <v>870</v>
      </c>
      <c r="E97" s="118" t="s">
        <v>136</v>
      </c>
      <c r="F97" s="48">
        <v>1000</v>
      </c>
      <c r="G97" s="119">
        <v>1000</v>
      </c>
      <c r="H97" s="119">
        <v>1000</v>
      </c>
    </row>
    <row r="98" spans="1:8" ht="51">
      <c r="A98" s="27" t="e">
        <f t="shared" si="11"/>
        <v>#REF!</v>
      </c>
      <c r="B98" s="21" t="s">
        <v>213</v>
      </c>
      <c r="C98" s="77">
        <v>8110080210</v>
      </c>
      <c r="D98" s="27"/>
      <c r="E98" s="66"/>
      <c r="F98" s="48">
        <f>F99+F103+F107</f>
        <v>2814232.7</v>
      </c>
      <c r="G98" s="48">
        <f>G99+G103+G107</f>
        <v>2590037</v>
      </c>
      <c r="H98" s="48">
        <f>H99+H103+H107</f>
        <v>2498672.1</v>
      </c>
    </row>
    <row r="99" spans="1:8" ht="63.75">
      <c r="A99" s="27" t="e">
        <f t="shared" si="11"/>
        <v>#REF!</v>
      </c>
      <c r="B99" s="21" t="s">
        <v>48</v>
      </c>
      <c r="C99" s="77">
        <v>8110080210</v>
      </c>
      <c r="D99" s="27">
        <v>100</v>
      </c>
      <c r="E99" s="66"/>
      <c r="F99" s="48">
        <f>F100</f>
        <v>2330129</v>
      </c>
      <c r="G99" s="119">
        <f aca="true" t="shared" si="16" ref="G99:H101">G100</f>
        <v>2330129</v>
      </c>
      <c r="H99" s="119">
        <f t="shared" si="16"/>
        <v>2330129</v>
      </c>
    </row>
    <row r="100" spans="1:8" ht="25.5">
      <c r="A100" s="27" t="e">
        <f t="shared" si="11"/>
        <v>#REF!</v>
      </c>
      <c r="B100" s="32" t="s">
        <v>211</v>
      </c>
      <c r="C100" s="117">
        <v>8110080210</v>
      </c>
      <c r="D100" s="39">
        <v>120</v>
      </c>
      <c r="E100" s="118"/>
      <c r="F100" s="48">
        <f>F101</f>
        <v>2330129</v>
      </c>
      <c r="G100" s="51">
        <f t="shared" si="16"/>
        <v>2330129</v>
      </c>
      <c r="H100" s="51">
        <f t="shared" si="16"/>
        <v>2330129</v>
      </c>
    </row>
    <row r="101" spans="1:8" ht="12.75">
      <c r="A101" s="27" t="e">
        <f t="shared" si="11"/>
        <v>#REF!</v>
      </c>
      <c r="B101" s="20" t="s">
        <v>151</v>
      </c>
      <c r="C101" s="117">
        <v>8110080210</v>
      </c>
      <c r="D101" s="39">
        <v>120</v>
      </c>
      <c r="E101" s="118" t="s">
        <v>127</v>
      </c>
      <c r="F101" s="48">
        <f>F102</f>
        <v>2330129</v>
      </c>
      <c r="G101" s="51">
        <f t="shared" si="16"/>
        <v>2330129</v>
      </c>
      <c r="H101" s="51">
        <f t="shared" si="16"/>
        <v>2330129</v>
      </c>
    </row>
    <row r="102" spans="1:8" ht="51">
      <c r="A102" s="27" t="e">
        <f t="shared" si="11"/>
        <v>#REF!</v>
      </c>
      <c r="B102" s="21" t="s">
        <v>153</v>
      </c>
      <c r="C102" s="117">
        <v>8110080210</v>
      </c>
      <c r="D102" s="27">
        <v>120</v>
      </c>
      <c r="E102" s="66" t="s">
        <v>135</v>
      </c>
      <c r="F102" s="48">
        <v>2330129</v>
      </c>
      <c r="G102" s="51">
        <v>2330129</v>
      </c>
      <c r="H102" s="51">
        <v>2330129</v>
      </c>
    </row>
    <row r="103" spans="1:8" ht="25.5">
      <c r="A103" s="27" t="e">
        <f t="shared" si="11"/>
        <v>#REF!</v>
      </c>
      <c r="B103" s="32" t="s">
        <v>46</v>
      </c>
      <c r="C103" s="117">
        <v>8110080210</v>
      </c>
      <c r="D103" s="39">
        <v>200</v>
      </c>
      <c r="E103" s="118"/>
      <c r="F103" s="48">
        <f>F104</f>
        <v>481028</v>
      </c>
      <c r="G103" s="51">
        <f aca="true" t="shared" si="17" ref="G103:H105">G104</f>
        <v>256832.76</v>
      </c>
      <c r="H103" s="51">
        <f t="shared" si="17"/>
        <v>165467.86</v>
      </c>
    </row>
    <row r="104" spans="1:8" ht="25.5">
      <c r="A104" s="27" t="e">
        <f t="shared" si="11"/>
        <v>#REF!</v>
      </c>
      <c r="B104" s="32" t="s">
        <v>49</v>
      </c>
      <c r="C104" s="117">
        <v>8110080210</v>
      </c>
      <c r="D104" s="39">
        <v>240</v>
      </c>
      <c r="E104" s="118"/>
      <c r="F104" s="48">
        <f>F105</f>
        <v>481028</v>
      </c>
      <c r="G104" s="51">
        <f t="shared" si="17"/>
        <v>256832.76</v>
      </c>
      <c r="H104" s="51">
        <f t="shared" si="17"/>
        <v>165467.86</v>
      </c>
    </row>
    <row r="105" spans="1:8" ht="12.75">
      <c r="A105" s="27" t="e">
        <f t="shared" si="11"/>
        <v>#REF!</v>
      </c>
      <c r="B105" s="20" t="s">
        <v>151</v>
      </c>
      <c r="C105" s="117">
        <v>8110080210</v>
      </c>
      <c r="D105" s="39">
        <v>240</v>
      </c>
      <c r="E105" s="118" t="s">
        <v>127</v>
      </c>
      <c r="F105" s="48">
        <f>F106</f>
        <v>481028</v>
      </c>
      <c r="G105" s="119">
        <f t="shared" si="17"/>
        <v>256832.76</v>
      </c>
      <c r="H105" s="119">
        <f t="shared" si="17"/>
        <v>165467.86</v>
      </c>
    </row>
    <row r="106" spans="1:8" ht="51">
      <c r="A106" s="27" t="e">
        <f t="shared" si="11"/>
        <v>#REF!</v>
      </c>
      <c r="B106" s="21" t="s">
        <v>153</v>
      </c>
      <c r="C106" s="117">
        <v>8110080210</v>
      </c>
      <c r="D106" s="27">
        <v>240</v>
      </c>
      <c r="E106" s="66" t="s">
        <v>135</v>
      </c>
      <c r="F106" s="48">
        <v>481028</v>
      </c>
      <c r="G106" s="51">
        <v>256832.76</v>
      </c>
      <c r="H106" s="51">
        <v>165467.86</v>
      </c>
    </row>
    <row r="107" spans="1:8" ht="12.75">
      <c r="A107" s="27" t="e">
        <f t="shared" si="11"/>
        <v>#REF!</v>
      </c>
      <c r="B107" s="32" t="s">
        <v>214</v>
      </c>
      <c r="C107" s="117">
        <v>8110080210</v>
      </c>
      <c r="D107" s="39">
        <v>800</v>
      </c>
      <c r="E107" s="118"/>
      <c r="F107" s="48">
        <f aca="true" t="shared" si="18" ref="F107:H108">F108</f>
        <v>3075.7</v>
      </c>
      <c r="G107" s="51">
        <f>G108</f>
        <v>3075.24</v>
      </c>
      <c r="H107" s="51">
        <f t="shared" si="18"/>
        <v>3075.24</v>
      </c>
    </row>
    <row r="108" spans="1:8" ht="12.75">
      <c r="A108" s="27" t="e">
        <f t="shared" si="11"/>
        <v>#REF!</v>
      </c>
      <c r="B108" s="32" t="s">
        <v>74</v>
      </c>
      <c r="C108" s="117">
        <v>8110080210</v>
      </c>
      <c r="D108" s="39">
        <v>850</v>
      </c>
      <c r="E108" s="118"/>
      <c r="F108" s="48">
        <f t="shared" si="18"/>
        <v>3075.7</v>
      </c>
      <c r="G108" s="51">
        <f t="shared" si="18"/>
        <v>3075.24</v>
      </c>
      <c r="H108" s="51">
        <f t="shared" si="18"/>
        <v>3075.24</v>
      </c>
    </row>
    <row r="109" spans="1:8" ht="12.75">
      <c r="A109" s="27" t="e">
        <f t="shared" si="11"/>
        <v>#REF!</v>
      </c>
      <c r="B109" s="20" t="s">
        <v>151</v>
      </c>
      <c r="C109" s="117">
        <v>8110080210</v>
      </c>
      <c r="D109" s="39">
        <v>850</v>
      </c>
      <c r="E109" s="118" t="s">
        <v>127</v>
      </c>
      <c r="F109" s="48">
        <f>F110</f>
        <v>3075.7</v>
      </c>
      <c r="G109" s="51">
        <f>G110</f>
        <v>3075.24</v>
      </c>
      <c r="H109" s="51">
        <f>H110</f>
        <v>3075.24</v>
      </c>
    </row>
    <row r="110" spans="1:8" ht="51">
      <c r="A110" s="27" t="e">
        <f t="shared" si="11"/>
        <v>#REF!</v>
      </c>
      <c r="B110" s="21" t="s">
        <v>153</v>
      </c>
      <c r="C110" s="117">
        <v>8110080210</v>
      </c>
      <c r="D110" s="39">
        <v>850</v>
      </c>
      <c r="E110" s="118" t="s">
        <v>135</v>
      </c>
      <c r="F110" s="48">
        <v>3075.7</v>
      </c>
      <c r="G110" s="51">
        <v>3075.24</v>
      </c>
      <c r="H110" s="51">
        <v>3075.24</v>
      </c>
    </row>
    <row r="111" spans="1:8" ht="38.25">
      <c r="A111" s="27" t="e">
        <f t="shared" si="11"/>
        <v>#REF!</v>
      </c>
      <c r="B111" s="21" t="s">
        <v>208</v>
      </c>
      <c r="C111" s="77">
        <v>9100000000</v>
      </c>
      <c r="D111" s="27"/>
      <c r="E111" s="66"/>
      <c r="F111" s="48">
        <f aca="true" t="shared" si="19" ref="F111:H116">F112</f>
        <v>760551.32</v>
      </c>
      <c r="G111" s="119">
        <f t="shared" si="19"/>
        <v>760551.32</v>
      </c>
      <c r="H111" s="119">
        <f t="shared" si="19"/>
        <v>760551.32</v>
      </c>
    </row>
    <row r="112" spans="1:8" ht="12.75">
      <c r="A112" s="27" t="e">
        <f t="shared" si="11"/>
        <v>#REF!</v>
      </c>
      <c r="B112" s="20" t="s">
        <v>209</v>
      </c>
      <c r="C112" s="77">
        <v>9110000000</v>
      </c>
      <c r="D112" s="27"/>
      <c r="E112" s="66"/>
      <c r="F112" s="48">
        <f t="shared" si="19"/>
        <v>760551.32</v>
      </c>
      <c r="G112" s="119">
        <f t="shared" si="19"/>
        <v>760551.32</v>
      </c>
      <c r="H112" s="119">
        <f t="shared" si="19"/>
        <v>760551.32</v>
      </c>
    </row>
    <row r="113" spans="1:8" ht="63.75">
      <c r="A113" s="27" t="e">
        <f t="shared" si="11"/>
        <v>#REF!</v>
      </c>
      <c r="B113" s="21" t="s">
        <v>210</v>
      </c>
      <c r="C113" s="77">
        <v>9110080210</v>
      </c>
      <c r="D113" s="27"/>
      <c r="E113" s="66"/>
      <c r="F113" s="48">
        <f t="shared" si="19"/>
        <v>760551.32</v>
      </c>
      <c r="G113" s="119">
        <f t="shared" si="19"/>
        <v>760551.32</v>
      </c>
      <c r="H113" s="119">
        <f t="shared" si="19"/>
        <v>760551.32</v>
      </c>
    </row>
    <row r="114" spans="1:8" ht="63.75">
      <c r="A114" s="27" t="e">
        <f t="shared" si="11"/>
        <v>#REF!</v>
      </c>
      <c r="B114" s="21" t="s">
        <v>48</v>
      </c>
      <c r="C114" s="77">
        <v>9110080210</v>
      </c>
      <c r="D114" s="27">
        <v>100</v>
      </c>
      <c r="E114" s="66"/>
      <c r="F114" s="48">
        <f t="shared" si="19"/>
        <v>760551.32</v>
      </c>
      <c r="G114" s="119">
        <f t="shared" si="19"/>
        <v>760551.32</v>
      </c>
      <c r="H114" s="119">
        <f t="shared" si="19"/>
        <v>760551.32</v>
      </c>
    </row>
    <row r="115" spans="1:8" ht="25.5">
      <c r="A115" s="27" t="e">
        <f t="shared" si="11"/>
        <v>#REF!</v>
      </c>
      <c r="B115" s="32" t="s">
        <v>211</v>
      </c>
      <c r="C115" s="117">
        <v>9110080210</v>
      </c>
      <c r="D115" s="39">
        <v>120</v>
      </c>
      <c r="E115" s="118"/>
      <c r="F115" s="48">
        <f t="shared" si="19"/>
        <v>760551.32</v>
      </c>
      <c r="G115" s="119">
        <f t="shared" si="19"/>
        <v>760551.32</v>
      </c>
      <c r="H115" s="119">
        <f t="shared" si="19"/>
        <v>760551.32</v>
      </c>
    </row>
    <row r="116" spans="1:8" ht="12.75">
      <c r="A116" s="27" t="e">
        <f t="shared" si="11"/>
        <v>#REF!</v>
      </c>
      <c r="B116" s="20" t="s">
        <v>151</v>
      </c>
      <c r="C116" s="117">
        <v>9110080210</v>
      </c>
      <c r="D116" s="39">
        <v>120</v>
      </c>
      <c r="E116" s="118" t="s">
        <v>127</v>
      </c>
      <c r="F116" s="48">
        <f t="shared" si="19"/>
        <v>760551.32</v>
      </c>
      <c r="G116" s="119">
        <f t="shared" si="19"/>
        <v>760551.32</v>
      </c>
      <c r="H116" s="119">
        <f t="shared" si="19"/>
        <v>760551.32</v>
      </c>
    </row>
    <row r="117" spans="1:8" ht="38.25">
      <c r="A117" s="27" t="e">
        <f t="shared" si="11"/>
        <v>#REF!</v>
      </c>
      <c r="B117" s="21" t="s">
        <v>173</v>
      </c>
      <c r="C117" s="117">
        <v>9110080210</v>
      </c>
      <c r="D117" s="39">
        <v>120</v>
      </c>
      <c r="E117" s="66" t="s">
        <v>134</v>
      </c>
      <c r="F117" s="48">
        <v>760551.32</v>
      </c>
      <c r="G117" s="119">
        <v>760551.32</v>
      </c>
      <c r="H117" s="119">
        <v>760551.32</v>
      </c>
    </row>
    <row r="118" spans="1:8" ht="12.75">
      <c r="A118" s="27" t="e">
        <f t="shared" si="11"/>
        <v>#REF!</v>
      </c>
      <c r="B118" s="20" t="s">
        <v>177</v>
      </c>
      <c r="C118" s="77"/>
      <c r="D118" s="66"/>
      <c r="E118" s="27"/>
      <c r="F118" s="48"/>
      <c r="G118" s="119">
        <v>97195</v>
      </c>
      <c r="H118" s="119">
        <v>188560</v>
      </c>
    </row>
    <row r="119" spans="1:8" s="100" customFormat="1" ht="12.75">
      <c r="A119" s="27" t="e">
        <f t="shared" si="11"/>
        <v>#REF!</v>
      </c>
      <c r="B119" s="31" t="s">
        <v>43</v>
      </c>
      <c r="C119" s="123"/>
      <c r="D119" s="124"/>
      <c r="E119" s="125"/>
      <c r="F119" s="47">
        <f>F111+F77+F12</f>
        <v>4266861</v>
      </c>
      <c r="G119" s="47">
        <f>G111+G77+G12+G118</f>
        <v>3887813</v>
      </c>
      <c r="H119" s="47">
        <f>H111+H77+H12+H118</f>
        <v>3771191</v>
      </c>
    </row>
  </sheetData>
  <sheetProtection/>
  <mergeCells count="13">
    <mergeCell ref="D8:D10"/>
    <mergeCell ref="E8:E10"/>
    <mergeCell ref="F8:F10"/>
    <mergeCell ref="A1:H1"/>
    <mergeCell ref="A2:H2"/>
    <mergeCell ref="A3:H3"/>
    <mergeCell ref="A5:H6"/>
    <mergeCell ref="A7:H7"/>
    <mergeCell ref="G8:G10"/>
    <mergeCell ref="H8:H10"/>
    <mergeCell ref="A8:A10"/>
    <mergeCell ref="B8:B10"/>
    <mergeCell ref="C8:C10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User</cp:lastModifiedBy>
  <cp:lastPrinted>2019-11-15T02:44:15Z</cp:lastPrinted>
  <dcterms:created xsi:type="dcterms:W3CDTF">2010-12-02T07:50:49Z</dcterms:created>
  <dcterms:modified xsi:type="dcterms:W3CDTF">2019-12-17T08:11:43Z</dcterms:modified>
  <cp:category/>
  <cp:version/>
  <cp:contentType/>
  <cp:contentStatus/>
</cp:coreProperties>
</file>